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EAIA\Unit\Impact Assessments\IA support to RBM (former CREMOP)\Investment firms\Data collection\Sample data\"/>
    </mc:Choice>
  </mc:AlternateContent>
  <workbookProtection workbookAlgorithmName="SHA-512" workbookHashValue="w3qj9NV4hBbMyQPVTiWhaHg6b+q49zbcJjBSySIv5DVK8227VSW10C/OCscGIXYk7lauar+BHDuoP/WrRbTt7w==" workbookSaltValue="Q30tJVa8DCg6ZFls7zgeBA==" workbookSpinCount="100000" lockStructure="1"/>
  <bookViews>
    <workbookView xWindow="0" yWindow="0" windowWidth="20490" windowHeight="4620" tabRatio="798"/>
  </bookViews>
  <sheets>
    <sheet name="TOC" sheetId="36" r:id="rId1"/>
    <sheet name="Input" sheetId="35" r:id="rId2"/>
    <sheet name="General info" sheetId="30" r:id="rId3"/>
    <sheet name="CRR EUR 30bn" sheetId="47" r:id="rId4"/>
    <sheet name="Current Req" sheetId="29" r:id="rId5"/>
    <sheet name="IF 01.00" sheetId="42" r:id="rId6"/>
    <sheet name="IF 02.00" sheetId="43" r:id="rId7"/>
    <sheet name="IF 03.00" sheetId="44" r:id="rId8"/>
    <sheet name="IF 04.00" sheetId="45" r:id="rId9"/>
    <sheet name="Identified Staff" sheetId="37" r:id="rId10"/>
    <sheet name="Parameters" sheetId="28" state="hidden" r:id="rId11"/>
  </sheets>
  <definedNames>
    <definedName name="Acc">Parameters!$D$11:$D$12</definedName>
    <definedName name="BM">Parameters!$D$45:$D$54</definedName>
    <definedName name="Class">Parameters!$D$66:$D$69</definedName>
    <definedName name="Conso">Parameters!$D$13:$D$14</definedName>
    <definedName name="CountryT">Parameters!$E$15:$F$44</definedName>
    <definedName name="CountryW">Parameters!$D$15:$D$44</definedName>
    <definedName name="CRRcat">Parameters!$D$55:$D$65</definedName>
    <definedName name="CurrencyT">Parameters!$E$75:$F$234</definedName>
    <definedName name="currencyW">Parameters!$D$75:$D$234</definedName>
    <definedName name="FOR">Parameters!#REF!</definedName>
    <definedName name="IC">Parameters!$D$70:$D$74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UnitT">Parameters!$E$8:$F$10</definedName>
    <definedName name="UnitW">Parameters!$D$8:$D$10</definedName>
    <definedName name="YesNo">Parameters!$D$6:$D$7</definedName>
    <definedName name="Z_3D2E4C4C_55B0_42AD_9B20_28C028F4BEE7_.wvu.Cols" localSheetId="10" hidden="1">Parameters!$K:$XFD</definedName>
    <definedName name="Z_3D2E4C4C_55B0_42AD_9B20_28C028F4BEE7_.wvu.PrintArea" localSheetId="10" hidden="1">Parameters!$A:$J</definedName>
    <definedName name="Z_3D2E4C4C_55B0_42AD_9B20_28C028F4BEE7_.wvu.PrintTitles" localSheetId="10" hidden="1">Parameters!$1:$1</definedName>
    <definedName name="Z_3D2E4C4C_55B0_42AD_9B20_28C028F4BEE7_.wvu.Rows" localSheetId="10" hidden="1">Parameters!$240:$1048576,Parameters!$6:$238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45" l="1"/>
  <c r="D8" i="45" l="1"/>
  <c r="D7" i="45"/>
  <c r="H8" i="47" l="1"/>
  <c r="H13" i="47"/>
  <c r="H12" i="47"/>
  <c r="C7" i="44" l="1"/>
  <c r="D12" i="45" l="1"/>
  <c r="D11" i="45"/>
  <c r="D10" i="45"/>
  <c r="D9" i="45"/>
  <c r="C11" i="44"/>
  <c r="C6" i="44" s="1"/>
  <c r="C25" i="44" s="1"/>
  <c r="C5" i="42"/>
  <c r="C4" i="42" s="1"/>
  <c r="C8" i="29"/>
  <c r="C7" i="29" s="1"/>
  <c r="D10" i="35"/>
  <c r="D9" i="35"/>
  <c r="C6" i="43" l="1"/>
  <c r="D6" i="35" l="1"/>
  <c r="C4" i="43"/>
  <c r="C1" i="44"/>
  <c r="C1" i="43"/>
  <c r="C1" i="42"/>
  <c r="H1" i="47"/>
  <c r="D15" i="45"/>
  <c r="D13" i="45" s="1"/>
  <c r="D16" i="45"/>
  <c r="C22" i="43" l="1"/>
  <c r="C21" i="43"/>
  <c r="C23" i="43"/>
  <c r="C24" i="43"/>
  <c r="D6" i="45"/>
  <c r="D5" i="45" s="1"/>
  <c r="C7" i="43" s="1"/>
  <c r="C31" i="44" l="1"/>
  <c r="C26" i="43"/>
  <c r="C25" i="43"/>
  <c r="F52" i="30" l="1"/>
  <c r="C1" i="29" l="1"/>
  <c r="C1" i="30" l="1"/>
  <c r="F2" i="36"/>
</calcChain>
</file>

<file path=xl/sharedStrings.xml><?xml version="1.0" encoding="utf-8"?>
<sst xmlns="http://schemas.openxmlformats.org/spreadsheetml/2006/main" count="1217" uniqueCount="756">
  <si>
    <t>Rows</t>
  </si>
  <si>
    <t>Item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</si>
  <si>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</si>
  <si>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</si>
  <si>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</si>
  <si>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</si>
  <si>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</si>
  <si>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</si>
  <si>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</si>
  <si>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</si>
  <si>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</si>
  <si>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OWN FUNDS</t>
  </si>
  <si>
    <t>TIER 1 CAPITAL</t>
  </si>
  <si>
    <t>Answer</t>
  </si>
  <si>
    <t>Country</t>
  </si>
  <si>
    <t>(1) Reception and transmission of orders in relation to one or more financial instruments</t>
  </si>
  <si>
    <t>(2) Execution of orders on behalf of clients</t>
  </si>
  <si>
    <t>(3) Dealing on own account</t>
  </si>
  <si>
    <t>(4) Portfolio management</t>
  </si>
  <si>
    <t>(5) Investment advice</t>
  </si>
  <si>
    <t>(6) Underwriting of financial instruments and/or placing of financial instruments on a firm commitment basis</t>
  </si>
  <si>
    <t>(7) Placing of financial instruments without a firm commitment basis</t>
  </si>
  <si>
    <t>(8) Operation of an MTF</t>
  </si>
  <si>
    <t>Initial capital</t>
  </si>
  <si>
    <t>Yes</t>
  </si>
  <si>
    <t>No</t>
  </si>
  <si>
    <t>Parameters</t>
  </si>
  <si>
    <t>A) Version</t>
  </si>
  <si>
    <t>Version</t>
  </si>
  <si>
    <t>Yes/No</t>
  </si>
  <si>
    <t>Unit</t>
  </si>
  <si>
    <t>One</t>
  </si>
  <si>
    <t>Thousands</t>
  </si>
  <si>
    <t>Millions</t>
  </si>
  <si>
    <t>Accounting</t>
  </si>
  <si>
    <t>IFRS</t>
  </si>
  <si>
    <t>Other</t>
  </si>
  <si>
    <t>B) Drop-down menus</t>
  </si>
  <si>
    <t>Accounting standard</t>
  </si>
  <si>
    <t>Scope of consolidation</t>
  </si>
  <si>
    <t>Consolidated</t>
  </si>
  <si>
    <t>Individual</t>
  </si>
  <si>
    <t>Entity name</t>
  </si>
  <si>
    <t xml:space="preserve">(9) Operation of an OTF  </t>
  </si>
  <si>
    <t>COMMON EQUITY TIER 1 CAPITAL</t>
  </si>
  <si>
    <t>ADDITIONAL TIER 1 CAPITAL</t>
  </si>
  <si>
    <t>TIER 2 CAPITAL</t>
  </si>
  <si>
    <t xml:space="preserve">TOTAL RISK EXPOSURE AMOUNT </t>
  </si>
  <si>
    <t xml:space="preserve">Initial capital </t>
  </si>
  <si>
    <t>EUR 25,000</t>
  </si>
  <si>
    <t>EUR 125,000</t>
  </si>
  <si>
    <t>EUR 730,000</t>
  </si>
  <si>
    <t>National GAAP</t>
  </si>
  <si>
    <t>0100</t>
  </si>
  <si>
    <t>0110</t>
  </si>
  <si>
    <t>0120</t>
  </si>
  <si>
    <t>0130</t>
  </si>
  <si>
    <t>0140</t>
  </si>
  <si>
    <t>AT</t>
  </si>
  <si>
    <t>BE</t>
  </si>
  <si>
    <t>BG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</si>
  <si>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</si>
  <si>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</si>
  <si>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</si>
  <si>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</si>
  <si>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</si>
  <si>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</si>
  <si>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</si>
  <si>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</si>
  <si>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</si>
  <si>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</si>
  <si>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</si>
  <si>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</si>
  <si>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IT</t>
  </si>
  <si>
    <t>IS</t>
  </si>
  <si>
    <t>LI</t>
  </si>
  <si>
    <t>LT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</si>
  <si>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</si>
  <si>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</si>
  <si>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</si>
  <si>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</si>
  <si>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</si>
  <si>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</si>
  <si>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</si>
  <si>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</si>
  <si>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</si>
  <si>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</si>
  <si>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</si>
  <si>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Investment firm is a single legal entity</t>
  </si>
  <si>
    <t>Investment firm is part of an EU banking group</t>
  </si>
  <si>
    <t>Investment firm is part of an EU investment firm group</t>
  </si>
  <si>
    <t xml:space="preserve">Investment firm will be subject to prudential consolidation under IFR/IFD </t>
  </si>
  <si>
    <t>Is the investment firm authorised to perform the following investment services and activities?</t>
  </si>
  <si>
    <t>Business model</t>
  </si>
  <si>
    <t>Custodians</t>
  </si>
  <si>
    <t>Investment advisors</t>
  </si>
  <si>
    <t>Firms placing financial instruments on a firm commitment basis</t>
  </si>
  <si>
    <t>Portfolio managers</t>
  </si>
  <si>
    <t>Trading firms</t>
  </si>
  <si>
    <t>Multi-service investment firms</t>
  </si>
  <si>
    <t>Wholesale market brokers</t>
  </si>
  <si>
    <t>Commodity and emission allowance dealers</t>
  </si>
  <si>
    <t>2015 Report categorisation</t>
  </si>
  <si>
    <t>CRD 31(1) &amp; CRR 95(2)</t>
  </si>
  <si>
    <t>CRD 29(3) &amp; CRR 95(1)</t>
  </si>
  <si>
    <t>CRD 29(1) &amp; CRR 95(1)</t>
  </si>
  <si>
    <t>CRD 28(2) &amp; CRR 95(1)</t>
  </si>
  <si>
    <t>CRD 28(2) &amp; CRR 96(1)(a)</t>
  </si>
  <si>
    <t>CRD 28(2) &amp; CRR 92</t>
  </si>
  <si>
    <t>CRD 28(2) &amp; CRR 96(1)(b)</t>
  </si>
  <si>
    <t>CRD 28 or 29 &amp; CRR 493 &amp; 498</t>
  </si>
  <si>
    <t>Total assets</t>
  </si>
  <si>
    <t>If yes, EU parent name</t>
  </si>
  <si>
    <t>If yes, EU parent LEI code</t>
  </si>
  <si>
    <t>0150</t>
  </si>
  <si>
    <t>Is the investment firm permitted to hold client money or financial instruments belonging to clients?</t>
  </si>
  <si>
    <t>LEI Code</t>
  </si>
  <si>
    <t>Scope of reporting</t>
  </si>
  <si>
    <t>Reference date</t>
  </si>
  <si>
    <t>Reporting currency</t>
  </si>
  <si>
    <t xml:space="preserve"> TEMPLATES</t>
  </si>
  <si>
    <t>Template number</t>
  </si>
  <si>
    <t>Template code</t>
  </si>
  <si>
    <t>Name of the template or group of templates</t>
  </si>
  <si>
    <t>General info</t>
  </si>
  <si>
    <t>Reporting unit</t>
  </si>
  <si>
    <t>IF 01.00</t>
  </si>
  <si>
    <t>IF 02.00</t>
  </si>
  <si>
    <t>Own funds requirements</t>
  </si>
  <si>
    <t>IF 03.00</t>
  </si>
  <si>
    <t>Fixed overheads requirements calculation</t>
  </si>
  <si>
    <t>IF 04.00</t>
  </si>
  <si>
    <t>K-Factor requirement calculations</t>
  </si>
  <si>
    <t>Current requirements</t>
  </si>
  <si>
    <t>Total number of staff</t>
  </si>
  <si>
    <t>Number of staff members identified under each criterion that have not been identified under any previous criteria</t>
  </si>
  <si>
    <t>Article 3 (1)</t>
  </si>
  <si>
    <t>Article 3 (2)</t>
  </si>
  <si>
    <t>Article 3 (3)</t>
  </si>
  <si>
    <t>Article 3 (4)</t>
  </si>
  <si>
    <t>Article 3 (5)</t>
  </si>
  <si>
    <t>Article 3 (6)</t>
  </si>
  <si>
    <t>Article 3 (7)</t>
  </si>
  <si>
    <t>Article 3 (8)</t>
  </si>
  <si>
    <t>Article 3 (9)</t>
  </si>
  <si>
    <t>Article 3 (10)</t>
  </si>
  <si>
    <t>Article 3 (11)</t>
  </si>
  <si>
    <t>Article 3 (12)</t>
  </si>
  <si>
    <t>Article 3 (13)</t>
  </si>
  <si>
    <t>Article 3 (14)</t>
  </si>
  <si>
    <t>Article 3 (15)</t>
  </si>
  <si>
    <t>0160</t>
  </si>
  <si>
    <t>Article 4 (1) (a)</t>
  </si>
  <si>
    <t>0170</t>
  </si>
  <si>
    <t>Article 4 (1) (b)</t>
  </si>
  <si>
    <t>0180</t>
  </si>
  <si>
    <t>Article 4 (1) (c)</t>
  </si>
  <si>
    <t>0190</t>
  </si>
  <si>
    <t>Staff identified under Article 4 (1) and excluded  under Article 4(2)</t>
  </si>
  <si>
    <t>0200</t>
  </si>
  <si>
    <t>Total number of identified staff</t>
  </si>
  <si>
    <t>Number of staff members identified under each criterion that have not been identified under qualitative criteria under Article 5</t>
  </si>
  <si>
    <t>Article 5 (1)</t>
  </si>
  <si>
    <t>Article 5 (2)</t>
  </si>
  <si>
    <t>Article 5 (3)</t>
  </si>
  <si>
    <t>Article 5 (4)</t>
  </si>
  <si>
    <t>Article 5 (5)</t>
  </si>
  <si>
    <t>Article 5 (6)</t>
  </si>
  <si>
    <t>Article 5 (7)</t>
  </si>
  <si>
    <t>Article 5 (8)</t>
  </si>
  <si>
    <t>Article 5 (9)</t>
  </si>
  <si>
    <t>Article 6 (1) (a)</t>
  </si>
  <si>
    <t>Article 6 (1) (b)</t>
  </si>
  <si>
    <t>Article 6 (1) (c)</t>
  </si>
  <si>
    <t>Article 6 (1) (d)</t>
  </si>
  <si>
    <t>EUR 50,000</t>
  </si>
  <si>
    <t>MTF or OTF</t>
  </si>
  <si>
    <t xml:space="preserve">Is the investment firm subject to any EU regulatory requirements derived from the CRD and/or CRR? </t>
  </si>
  <si>
    <t xml:space="preserve">ALL </t>
  </si>
  <si>
    <t>NONE</t>
  </si>
  <si>
    <t>ALL</t>
  </si>
  <si>
    <t>Consolidated level</t>
  </si>
  <si>
    <t>Average over past 12 months</t>
  </si>
  <si>
    <t>Information about the reporting entity</t>
  </si>
  <si>
    <t>Information about the group the entity belongs to</t>
  </si>
  <si>
    <t>Identified staff</t>
  </si>
  <si>
    <t>Individual level</t>
  </si>
  <si>
    <t>Notes:</t>
  </si>
  <si>
    <t>2) Investment services/activities and business model</t>
  </si>
  <si>
    <t>1) Group structure</t>
  </si>
  <si>
    <t>3) Current regulatory framework</t>
  </si>
  <si>
    <t>4) Balance sheet information</t>
  </si>
  <si>
    <t>2) Own funds requirements</t>
  </si>
  <si>
    <t>1) Own funds</t>
  </si>
  <si>
    <t>3) Initial capital</t>
  </si>
  <si>
    <t>Input</t>
  </si>
  <si>
    <t>Is the undertaking a commodity and emission allowance dealer?</t>
  </si>
  <si>
    <t>Memo box</t>
  </si>
  <si>
    <t>Investment firm is part of a third country group</t>
  </si>
  <si>
    <t>Is the undertaking a collective investment undertaking or an insurance undertaking?</t>
  </si>
  <si>
    <r>
      <t>If no, is the investment firm subject to any other national provisions of prudential nature</t>
    </r>
    <r>
      <rPr>
        <sz val="10"/>
        <rFont val="Calibri"/>
        <family val="2"/>
        <scheme val="minor"/>
      </rPr>
      <t>?</t>
    </r>
  </si>
  <si>
    <t>SEK</t>
  </si>
  <si>
    <t>Factor amount</t>
  </si>
  <si>
    <t>K-factor requirement</t>
  </si>
  <si>
    <t>TOTAL K-FACTOR REQUIREMENT</t>
  </si>
  <si>
    <t>Risk to client</t>
  </si>
  <si>
    <r>
      <t>Assets under management</t>
    </r>
    <r>
      <rPr>
        <sz val="10"/>
        <color rgb="FFFF0000"/>
        <rFont val="Verdana"/>
        <family val="2"/>
      </rPr>
      <t xml:space="preserve"> </t>
    </r>
  </si>
  <si>
    <t xml:space="preserve">Client money held - Segregated  </t>
  </si>
  <si>
    <t xml:space="preserve">Client money held - Non - segregated </t>
  </si>
  <si>
    <t>Assets safeguarded and administered</t>
  </si>
  <si>
    <t xml:space="preserve">Client orders handled - Cash trades  </t>
  </si>
  <si>
    <t xml:space="preserve">Client orders handled - Derivatives Trades </t>
  </si>
  <si>
    <t>Risk to market</t>
  </si>
  <si>
    <t>K-Net positions risk requirement</t>
  </si>
  <si>
    <t xml:space="preserve">Clearing margin given </t>
  </si>
  <si>
    <t>Risk to firm</t>
  </si>
  <si>
    <t>Trading counterparty default</t>
  </si>
  <si>
    <t xml:space="preserve">Daily trading flow - Cash trades </t>
  </si>
  <si>
    <t xml:space="preserve">Daily trading flow - Derivative trades </t>
  </si>
  <si>
    <t>Input table</t>
  </si>
  <si>
    <t>Current Req</t>
  </si>
  <si>
    <t>Execution brokers (including reception and transmission)</t>
  </si>
  <si>
    <t>General Information</t>
  </si>
  <si>
    <t>CRR EUR 30bn</t>
  </si>
  <si>
    <t>Is the investment firm carrying out the MiFID activity (3) Dealing on own account?</t>
  </si>
  <si>
    <t>Is the investment firm carrying out the MiFID activity (6) Underwriting of financial instruments and/or placing of financial instruments on a firm commitment basis?</t>
  </si>
  <si>
    <t>ISO Currency</t>
  </si>
  <si>
    <t>BGN</t>
  </si>
  <si>
    <t>CHF</t>
  </si>
  <si>
    <t>CZK</t>
  </si>
  <si>
    <t>DKK</t>
  </si>
  <si>
    <t>EUR</t>
  </si>
  <si>
    <t>GBP</t>
  </si>
  <si>
    <t>HRK</t>
  </si>
  <si>
    <t>HUF</t>
  </si>
  <si>
    <t>ISK</t>
  </si>
  <si>
    <t>LTL</t>
  </si>
  <si>
    <t>NOK</t>
  </si>
  <si>
    <t>PLN</t>
  </si>
  <si>
    <t>RON</t>
  </si>
  <si>
    <t>USD</t>
  </si>
  <si>
    <t>BULGARIAN LEV</t>
  </si>
  <si>
    <t>SWISS FRANC</t>
  </si>
  <si>
    <t>CZECH KORUNA</t>
  </si>
  <si>
    <t>DANISH KRONE</t>
  </si>
  <si>
    <t>EURO</t>
  </si>
  <si>
    <t>POUND STERLING</t>
  </si>
  <si>
    <t>CROATIAN KUNA</t>
  </si>
  <si>
    <t>FORINT</t>
  </si>
  <si>
    <t>ICELAND KRONA</t>
  </si>
  <si>
    <t>LITHUANIAN LITAS</t>
  </si>
  <si>
    <t>NORWEGIAN KRONE</t>
  </si>
  <si>
    <t>ZLOTY</t>
  </si>
  <si>
    <t>NEW ROMANIAN LEU</t>
  </si>
  <si>
    <t>SWEDISH KRONA</t>
  </si>
  <si>
    <t>US DOLLAR</t>
  </si>
  <si>
    <t>AUSTRIA</t>
  </si>
  <si>
    <t>BELGIUM</t>
  </si>
  <si>
    <t>BULGARIA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</si>
  <si>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</si>
  <si>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</si>
  <si>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</si>
  <si>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</si>
  <si>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</si>
  <si>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</si>
  <si>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</si>
  <si>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</si>
  <si>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GREECE</t>
  </si>
  <si>
    <t>CROATIA</t>
  </si>
  <si>
    <t>HUNGARY</t>
  </si>
  <si>
    <t>IRELAND</t>
  </si>
  <si>
    <t>ITALY</t>
  </si>
  <si>
    <t>ICELAND</t>
  </si>
  <si>
    <t>LIECHTENSTEIN</t>
  </si>
  <si>
    <t>LITHUANIA</t>
  </si>
  <si>
    <t>LUXEMBOURG</t>
  </si>
  <si>
    <t>LATVIA</t>
  </si>
  <si>
    <t>MALTA</t>
  </si>
  <si>
    <t>NETHERLANDS</t>
  </si>
  <si>
    <t>NORWAY</t>
  </si>
  <si>
    <t>POLAND</t>
  </si>
  <si>
    <t>PORTUGAL</t>
  </si>
  <si>
    <t>ROMANIA</t>
  </si>
  <si>
    <t>SWEDEN</t>
  </si>
  <si>
    <t>SLOVENIA</t>
  </si>
  <si>
    <t>SLOVAKIA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</si>
  <si>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</si>
  <si>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</si>
  <si>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</si>
  <si>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</si>
  <si>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</si>
  <si>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</si>
  <si>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</si>
  <si>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</si>
  <si>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</si>
  <si>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</si>
  <si>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</si>
  <si>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</si>
  <si>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</si>
  <si>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</si>
  <si>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</si>
  <si>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</si>
  <si>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</si>
  <si>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</si>
  <si>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</si>
  <si>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</si>
  <si>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</si>
  <si>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</si>
  <si>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</si>
  <si>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</si>
  <si>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</si>
  <si>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</si>
  <si>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</si>
  <si>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</si>
  <si>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</si>
  <si>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3)  Identified staff - Scenario 1a: Alternative threshold for material business unit: equal or more than 10% of own funds requirements (Article 5(4))</t>
  </si>
  <si>
    <t>4)  Identitified staff - Scenario 1b: Alternative threshold for material business unit: equal or more than 20% of own funds requirements (Article 5(4))</t>
  </si>
  <si>
    <t>BHD</t>
  </si>
  <si>
    <t>BAHRAINI DINAR</t>
  </si>
  <si>
    <t>XAF</t>
  </si>
  <si>
    <t>CFA FRANC BEAC</t>
  </si>
  <si>
    <t>XPF</t>
  </si>
  <si>
    <t>CFP FRANC</t>
  </si>
  <si>
    <t>CUP</t>
  </si>
  <si>
    <t>CUBAN PESO</t>
  </si>
  <si>
    <t>VND</t>
  </si>
  <si>
    <t>DONG</t>
  </si>
  <si>
    <t>UAH</t>
  </si>
  <si>
    <t>HRYVNIA</t>
  </si>
  <si>
    <t>JOD</t>
  </si>
  <si>
    <t>JORDANIAN DINAR</t>
  </si>
  <si>
    <t>PGK</t>
  </si>
  <si>
    <t>KINA</t>
  </si>
  <si>
    <t>MMK</t>
  </si>
  <si>
    <t>KYAT</t>
  </si>
  <si>
    <t>LSL</t>
  </si>
  <si>
    <t>LOTI</t>
  </si>
  <si>
    <t>MAD</t>
  </si>
  <si>
    <t>MOROCCAN DIRHAM</t>
  </si>
  <si>
    <t>TWD</t>
  </si>
  <si>
    <t>NEW TAIWAN DOLLAR</t>
  </si>
  <si>
    <t>MRO</t>
  </si>
  <si>
    <t>OUGUIYA</t>
  </si>
  <si>
    <t>CUC</t>
  </si>
  <si>
    <t>PESO CONVERTIBLE</t>
  </si>
  <si>
    <t>RSD</t>
  </si>
  <si>
    <t>SERBIAN DINAR</t>
  </si>
  <si>
    <t>SGD</t>
  </si>
  <si>
    <t>SINGAPORE DOLLAR</t>
  </si>
  <si>
    <t>KGS</t>
  </si>
  <si>
    <t>SOM</t>
  </si>
  <si>
    <t>SDG</t>
  </si>
  <si>
    <t>SUDANESE POUND</t>
  </si>
  <si>
    <t>MNT</t>
  </si>
  <si>
    <t>TUGRIK</t>
  </si>
  <si>
    <t>TMT</t>
  </si>
  <si>
    <t>TURKMENISTAN NEW MANAT</t>
  </si>
  <si>
    <t>UZS</t>
  </si>
  <si>
    <t>UZBEKISTAN SUM</t>
  </si>
  <si>
    <t>CNY</t>
  </si>
  <si>
    <t>YUAN RENMINBI</t>
  </si>
  <si>
    <t>AMD</t>
  </si>
  <si>
    <t>ARMENIAN DRAM</t>
  </si>
  <si>
    <t>THB</t>
  </si>
  <si>
    <t>BAHT</t>
  </si>
  <si>
    <t>BBD</t>
  </si>
  <si>
    <t>BARBADOS DOLLAR</t>
  </si>
  <si>
    <t>CLP</t>
  </si>
  <si>
    <t>CHILEAN PESO</t>
  </si>
  <si>
    <t>CRC</t>
  </si>
  <si>
    <t>COSTA RICAN COLON</t>
  </si>
  <si>
    <t>DJF</t>
  </si>
  <si>
    <t>DJIBOUTI FRANC</t>
  </si>
  <si>
    <t>DOP</t>
  </si>
  <si>
    <t>DOMINICAN PESO</t>
  </si>
  <si>
    <t>SVC</t>
  </si>
  <si>
    <t>EL SALVADOR COLON</t>
  </si>
  <si>
    <t>GHS</t>
  </si>
  <si>
    <t>GHANA CEDI</t>
  </si>
  <si>
    <t>HTG</t>
  </si>
  <si>
    <t>GOURDE</t>
  </si>
  <si>
    <t>GNF</t>
  </si>
  <si>
    <t>GUINEA FRANC</t>
  </si>
  <si>
    <t>IRR</t>
  </si>
  <si>
    <t>IRANIAN RIAL</t>
  </si>
  <si>
    <t>LEK</t>
  </si>
  <si>
    <t>MGA</t>
  </si>
  <si>
    <t>MALAGASY ARIARY</t>
  </si>
  <si>
    <t>MYR</t>
  </si>
  <si>
    <t>MALAYSIAN RINGGIT</t>
  </si>
  <si>
    <t>ERN</t>
  </si>
  <si>
    <t>NAKFA</t>
  </si>
  <si>
    <t>PEN</t>
  </si>
  <si>
    <t>NUEVO SOL</t>
  </si>
  <si>
    <t>MOP</t>
  </si>
  <si>
    <t>PATACA</t>
  </si>
  <si>
    <t>BWP</t>
  </si>
  <si>
    <t>PULA</t>
  </si>
  <si>
    <t>BDT</t>
  </si>
  <si>
    <t>TAKA</t>
  </si>
  <si>
    <t>TZS</t>
  </si>
  <si>
    <t>TANZANIAN SHILLING</t>
  </si>
  <si>
    <t>AED</t>
  </si>
  <si>
    <t>UAE DIRHAM</t>
  </si>
  <si>
    <t>YER</t>
  </si>
  <si>
    <t>YEMENI RIAL</t>
  </si>
  <si>
    <t>AWG</t>
  </si>
  <si>
    <t>ARUBAN FLORIN</t>
  </si>
  <si>
    <t>BZD</t>
  </si>
  <si>
    <t>BELIZE DOLLAR</t>
  </si>
  <si>
    <t>BRL</t>
  </si>
  <si>
    <t>BRAZILIAN REAL</t>
  </si>
  <si>
    <t>XCD</t>
  </si>
  <si>
    <t>EAST CARIBBEAN DOLLAR</t>
  </si>
  <si>
    <t>PYG</t>
  </si>
  <si>
    <t>GUARANI</t>
  </si>
  <si>
    <t>GYD</t>
  </si>
  <si>
    <t>GUYANA DOLLAR</t>
  </si>
  <si>
    <t>KES</t>
  </si>
  <si>
    <t>KENYAN SHILLING</t>
  </si>
  <si>
    <t>LYD</t>
  </si>
  <si>
    <t>LIBYAN DINAR</t>
  </si>
  <si>
    <t>SZL</t>
  </si>
  <si>
    <t>LILANGENI</t>
  </si>
  <si>
    <t>MUR</t>
  </si>
  <si>
    <t>MAURITIUS RUPEE</t>
  </si>
  <si>
    <t>MXN</t>
  </si>
  <si>
    <t>MEXICAN PESO</t>
  </si>
  <si>
    <t>MDL</t>
  </si>
  <si>
    <t>MOLDOVAN LEU</t>
  </si>
  <si>
    <t>ANG</t>
  </si>
  <si>
    <t>NETHERLANDS ANTILLEAN GUILDER</t>
  </si>
  <si>
    <t>BTN</t>
  </si>
  <si>
    <t>NGULTRUM</t>
  </si>
  <si>
    <t>QAR</t>
  </si>
  <si>
    <t>QATARI RIAL</t>
  </si>
  <si>
    <t>KHR</t>
  </si>
  <si>
    <t>RIEL</t>
  </si>
  <si>
    <t>IDR</t>
  </si>
  <si>
    <t>RUPIAH</t>
  </si>
  <si>
    <t>SBD</t>
  </si>
  <si>
    <t>SOLOMON ISLANDS DOLLAR</t>
  </si>
  <si>
    <t>SRD</t>
  </si>
  <si>
    <t>SURINAM DOLLAR</t>
  </si>
  <si>
    <t>TTD</t>
  </si>
  <si>
    <t>TRINIDAD AND TOBAGO DOLLAR</t>
  </si>
  <si>
    <t>DZD</t>
  </si>
  <si>
    <t>ALGERIAN DINAR</t>
  </si>
  <si>
    <t>AZN</t>
  </si>
  <si>
    <t>AZERBAIJANIAN MANAT</t>
  </si>
  <si>
    <t>PAB</t>
  </si>
  <si>
    <t>BALBOA</t>
  </si>
  <si>
    <t>BMD</t>
  </si>
  <si>
    <t>BERMUDIAN DOLLAR</t>
  </si>
  <si>
    <t>VEF</t>
  </si>
  <si>
    <t>BOLIVAR</t>
  </si>
  <si>
    <t>ETB</t>
  </si>
  <si>
    <t>ETHIOPIAN BIRR</t>
  </si>
  <si>
    <t>FJD</t>
  </si>
  <si>
    <t>FIJI DOLLAR</t>
  </si>
  <si>
    <t>JMD</t>
  </si>
  <si>
    <t>JAMAICAN DOLLAR</t>
  </si>
  <si>
    <t>MWK</t>
  </si>
  <si>
    <t>KWACHA</t>
  </si>
  <si>
    <t>KPW</t>
  </si>
  <si>
    <t>NORTH KOREAN WON</t>
  </si>
  <si>
    <t>TOP</t>
  </si>
  <si>
    <t>PA’ANGA</t>
  </si>
  <si>
    <t>PHP</t>
  </si>
  <si>
    <t>PHILIPPINE PESO</t>
  </si>
  <si>
    <t>GTQ</t>
  </si>
  <si>
    <t>QUETZAL</t>
  </si>
  <si>
    <t>SCR</t>
  </si>
  <si>
    <t>SEYCHELLES RUPEE</t>
  </si>
  <si>
    <t>SSP</t>
  </si>
  <si>
    <t>SOUTH SUDANESE POUND</t>
  </si>
  <si>
    <t>VUV</t>
  </si>
  <si>
    <t>VATU</t>
  </si>
  <si>
    <t>ZMW</t>
  </si>
  <si>
    <t>ZAMBIAN KWACHA</t>
  </si>
  <si>
    <t>ZWL</t>
  </si>
  <si>
    <t>ZIMBABWE DOLLAR</t>
  </si>
  <si>
    <t>BYR</t>
  </si>
  <si>
    <t>BELARUSSIAN RUBLE</t>
  </si>
  <si>
    <t>BOB</t>
  </si>
  <si>
    <t>BOLIVIANO</t>
  </si>
  <si>
    <t>BIF</t>
  </si>
  <si>
    <t>BURUNDI FRANC</t>
  </si>
  <si>
    <t>KYD</t>
  </si>
  <si>
    <t>CAYMAN ISLANDS DOLLAR</t>
  </si>
  <si>
    <t>BAM</t>
  </si>
  <si>
    <t>CONVERTIBLE MARK</t>
  </si>
  <si>
    <t>MKD</t>
  </si>
  <si>
    <t>DENAR</t>
  </si>
  <si>
    <t>HKD</t>
  </si>
  <si>
    <t>HONG KONG DOLLAR</t>
  </si>
  <si>
    <t>GEL</t>
  </si>
  <si>
    <t>LARI</t>
  </si>
  <si>
    <t>SLL</t>
  </si>
  <si>
    <t>LEONE</t>
  </si>
  <si>
    <t>MVR</t>
  </si>
  <si>
    <t>RUFIYAA</t>
  </si>
  <si>
    <t>RUB</t>
  </si>
  <si>
    <t>RUSSIAN RUBLE</t>
  </si>
  <si>
    <t>TJS</t>
  </si>
  <si>
    <t>SOMONI</t>
  </si>
  <si>
    <t>LKR</t>
  </si>
  <si>
    <t>SRI LANKA RUPEE</t>
  </si>
  <si>
    <t>KZT</t>
  </si>
  <si>
    <t>TENGE</t>
  </si>
  <si>
    <t>TND</t>
  </si>
  <si>
    <t>TUNISIAN DINAR</t>
  </si>
  <si>
    <t>JPY</t>
  </si>
  <si>
    <t>YEN</t>
  </si>
  <si>
    <t>CVE</t>
  </si>
  <si>
    <t>CAPE VERDE ESCUDO</t>
  </si>
  <si>
    <t>XOF</t>
  </si>
  <si>
    <t>CFA FRANC BCEAO</t>
  </si>
  <si>
    <t>COP</t>
  </si>
  <si>
    <t>COLOMBIAN PESO</t>
  </si>
  <si>
    <t>KMF</t>
  </si>
  <si>
    <t>COMORO FRANC</t>
  </si>
  <si>
    <t>GMD</t>
  </si>
  <si>
    <t>DALASI</t>
  </si>
  <si>
    <t>STD</t>
  </si>
  <si>
    <t>DOBRA</t>
  </si>
  <si>
    <t>EGP</t>
  </si>
  <si>
    <t>EGYPTIAN POUND</t>
  </si>
  <si>
    <t>FKP</t>
  </si>
  <si>
    <t>FALKLAND ISLANDS POUND</t>
  </si>
  <si>
    <t>KWD</t>
  </si>
  <si>
    <t>KUWAITI DINAR</t>
  </si>
  <si>
    <t>AOA</t>
  </si>
  <si>
    <t>KWANZA</t>
  </si>
  <si>
    <t>MZN</t>
  </si>
  <si>
    <t>MOZAMBIQUE METICAL</t>
  </si>
  <si>
    <t>PKR</t>
  </si>
  <si>
    <t>PAKISTAN RUPEE</t>
  </si>
  <si>
    <t>ZAR</t>
  </si>
  <si>
    <t>RAND</t>
  </si>
  <si>
    <t>SYP</t>
  </si>
  <si>
    <t>SYRIAN POUND</t>
  </si>
  <si>
    <t>WST</t>
  </si>
  <si>
    <t>TALA</t>
  </si>
  <si>
    <t>TRY</t>
  </si>
  <si>
    <t>TURKISH LIRA</t>
  </si>
  <si>
    <t>BND</t>
  </si>
  <si>
    <t>BRUNEI DOLLAR</t>
  </si>
  <si>
    <t>CAD</t>
  </si>
  <si>
    <t>CANADIAN DOLLAR</t>
  </si>
  <si>
    <t>NIO</t>
  </si>
  <si>
    <t>CORDOBA ORO</t>
  </si>
  <si>
    <t>LAK</t>
  </si>
  <si>
    <t>KIP</t>
  </si>
  <si>
    <t>HNL</t>
  </si>
  <si>
    <t>LEMPIRA</t>
  </si>
  <si>
    <t>LRD</t>
  </si>
  <si>
    <t>LIBERIAN DOLLAR</t>
  </si>
  <si>
    <t>NGN</t>
  </si>
  <si>
    <t>NAIRA</t>
  </si>
  <si>
    <t>NAD</t>
  </si>
  <si>
    <t>NAMIBIA DOLLAR</t>
  </si>
  <si>
    <t>ILS</t>
  </si>
  <si>
    <t>NEW ISRAELI SHEQEL</t>
  </si>
  <si>
    <t>NZD</t>
  </si>
  <si>
    <t>NEW ZEALAND DOLLAR</t>
  </si>
  <si>
    <t>OMR</t>
  </si>
  <si>
    <t>RIAL OMANI</t>
  </si>
  <si>
    <t>KRW</t>
  </si>
  <si>
    <t>WON</t>
  </si>
  <si>
    <t>AFN</t>
  </si>
  <si>
    <t>AFGHANI</t>
  </si>
  <si>
    <t>ARS</t>
  </si>
  <si>
    <t>ARGENTINE PESO</t>
  </si>
  <si>
    <t>AUD</t>
  </si>
  <si>
    <t>AUSTRALIAN DOLLAR</t>
  </si>
  <si>
    <t>BSD</t>
  </si>
  <si>
    <t>BAHAMIAN DOLLAR</t>
  </si>
  <si>
    <t>CDF</t>
  </si>
  <si>
    <t>CONGOLESE FRANC</t>
  </si>
  <si>
    <t>GIP</t>
  </si>
  <si>
    <t>GIBRALTAR POUND</t>
  </si>
  <si>
    <t>INR</t>
  </si>
  <si>
    <t>INDIAN RUPEE</t>
  </si>
  <si>
    <t>IQD</t>
  </si>
  <si>
    <t>IRAQI DINAR</t>
  </si>
  <si>
    <t>LVL</t>
  </si>
  <si>
    <t>LATVIAN LATS</t>
  </si>
  <si>
    <t>LBP</t>
  </si>
  <si>
    <t>LEBANESE POUND</t>
  </si>
  <si>
    <t>NPR</t>
  </si>
  <si>
    <t>NEPALESE RUPEE</t>
  </si>
  <si>
    <t>UYU</t>
  </si>
  <si>
    <t>PESO URUGUAYO</t>
  </si>
  <si>
    <t>RWF</t>
  </si>
  <si>
    <t>RWANDA FRANC</t>
  </si>
  <si>
    <t>SHP</t>
  </si>
  <si>
    <t>SAINT HELENA POUND</t>
  </si>
  <si>
    <t>SAR</t>
  </si>
  <si>
    <t>SAUDI RIYAL</t>
  </si>
  <si>
    <t>SOS</t>
  </si>
  <si>
    <t>SOMALI SHILLING</t>
  </si>
  <si>
    <t>UGX</t>
  </si>
  <si>
    <t>UGANDA SHILLING</t>
  </si>
  <si>
    <t>------</t>
  </si>
  <si>
    <t>Relevant investment firms</t>
  </si>
  <si>
    <t>CRR THRESHOLDS</t>
  </si>
  <si>
    <t>BASIC</t>
  </si>
  <si>
    <t>IFD/IFR (MAIN)</t>
  </si>
  <si>
    <t>IFD/IFR (EXTRA)</t>
  </si>
  <si>
    <t>Relevant investment firm ?</t>
  </si>
  <si>
    <t>To be completed by</t>
  </si>
  <si>
    <t>Identified staff (IFD Article 30 (4))</t>
  </si>
  <si>
    <t>If yes, does the investment firm comply with the requirements on safeguarding of client financial instruments and funds set out in paragraph 1 of Article 2 of the Commission Delegated Directive (EU) 2017/593?</t>
  </si>
  <si>
    <t>If yes, does the investment firm comply with the requirements on safeguarding of client financial instruments and funds set out in paragraph 2 of Article 2 of the Commission Delegated Directive (EU) 2017/593?</t>
  </si>
  <si>
    <t>If yes, does the investment firm comply with the requirements on safeguarding of client financial instruments and funds set out in paragraph 3 of Article 2 of the Commission Delegated Directive (EU) 2017/593?</t>
  </si>
  <si>
    <t>If other, please specify amount (in the same reporting unit and currency as specified in 'Input' worksheet)</t>
  </si>
  <si>
    <t>IF 01.00 - OWN FUNDS COMPOSITION (IF1)</t>
  </si>
  <si>
    <t>Amount</t>
  </si>
  <si>
    <t>Paid up capital instruments</t>
  </si>
  <si>
    <t xml:space="preserve">Share premium </t>
  </si>
  <si>
    <t>Retained earnings</t>
  </si>
  <si>
    <t>Previous years retained earnings</t>
  </si>
  <si>
    <t>Profit or loss eligible</t>
  </si>
  <si>
    <t>Accumulated other comprehensive income</t>
  </si>
  <si>
    <t>Other reserves</t>
  </si>
  <si>
    <t>Minority interest given recognition in CET1 capital</t>
  </si>
  <si>
    <t>OTHER FUNDS</t>
  </si>
  <si>
    <t>(-)TOTAL DEDUCTIONS FROM COMMON EQUITY TIER 1</t>
  </si>
  <si>
    <t>(-) Own CET1 instruments</t>
  </si>
  <si>
    <t>(-) Direct holdings of CET1 instruments</t>
  </si>
  <si>
    <t>(-) Indirect holdings of CET1 instruments</t>
  </si>
  <si>
    <t>(-) Synthetic holdings of CET1 instruments</t>
  </si>
  <si>
    <t>(-) Losses for the current financial year</t>
  </si>
  <si>
    <t xml:space="preserve">(-) Goodwill </t>
  </si>
  <si>
    <t>(-) Other intangible assets</t>
  </si>
  <si>
    <t>(-) Deferred tax assets that rely on future profitability and do not arise from temporary differences net of associated tax liabilities</t>
  </si>
  <si>
    <t>(-) Qualifying holding outside the financial sector which exceeds 15% of own funds</t>
  </si>
  <si>
    <t>(-) Total qualifying holdings in undertaking other than financial sector entities which exceeds 60% of its own funds</t>
  </si>
  <si>
    <t>(-) CET1 instruments of financial sector entites where the investment firm does not have a significant investment</t>
  </si>
  <si>
    <t>(-) CET1 instruments of financial sector entities where the investment firm has a significant investment</t>
  </si>
  <si>
    <t>(-) Defined benefit pension fund assets</t>
  </si>
  <si>
    <t>(-) Other deductions</t>
  </si>
  <si>
    <t>(-) TOTAL DEDUCTIONS FROM ADDITIONAL TIER 1</t>
  </si>
  <si>
    <t>(-) Own AT1 instruments</t>
  </si>
  <si>
    <t>(-) Direct holdings of AT1 instruments</t>
  </si>
  <si>
    <t>(-) Indirect holdings of AT1 instruments</t>
  </si>
  <si>
    <t>(-) Synthetic holdings of AT1 instruments</t>
  </si>
  <si>
    <t>(-) AT1 instruments of financial sector entities where the investment firm does not have a significant investment</t>
  </si>
  <si>
    <t>(-) AT1 instruments of financial sector entities where the investment firm has a significant investment</t>
  </si>
  <si>
    <t xml:space="preserve">Subordinated loans </t>
  </si>
  <si>
    <t>(-) TOTAL DEDUCTIONS FROM TIER 2</t>
  </si>
  <si>
    <r>
      <t>(-) Own T2 instruments</t>
    </r>
    <r>
      <rPr>
        <sz val="11"/>
        <color indexed="17"/>
        <rFont val="Verdana"/>
        <family val="2"/>
      </rPr>
      <t/>
    </r>
  </si>
  <si>
    <t>(-) Direct holdings of T2 instruments</t>
  </si>
  <si>
    <t>(-) Indirect holdings of T2 instruments</t>
  </si>
  <si>
    <t>(-) Synthetic holdings of T2 instruments</t>
  </si>
  <si>
    <t>(-) T2 instruments of financial sector entities where the investment firm does not have a significant investment</t>
  </si>
  <si>
    <t>(-) T2 instruments of financial sector entities where the investment firm has a significant investment</t>
  </si>
  <si>
    <t>IF 02.01 - OWN FUNDS REQUIREMENTS (IF2.1)</t>
  </si>
  <si>
    <t>Own Fund requirement</t>
  </si>
  <si>
    <t>Permanent minimum capital requirement</t>
  </si>
  <si>
    <t>Fixed overhead requirement</t>
  </si>
  <si>
    <t>Total K-Factor Requirement</t>
  </si>
  <si>
    <t xml:space="preserve">Additional own funds requirement </t>
  </si>
  <si>
    <t>Additional own funds guidance</t>
  </si>
  <si>
    <t>Total own funds requirement</t>
  </si>
  <si>
    <t xml:space="preserve">Transitional own funds requirement </t>
  </si>
  <si>
    <t>Transitional fixed overhead requirement</t>
  </si>
  <si>
    <t xml:space="preserve">Transitional initial capital requirement  </t>
  </si>
  <si>
    <r>
      <t>Transitional permanent minimum capital requirement</t>
    </r>
    <r>
      <rPr>
        <strike/>
        <sz val="11"/>
        <rFont val="Verdana"/>
        <family val="2"/>
      </rPr>
      <t xml:space="preserve"> </t>
    </r>
  </si>
  <si>
    <t xml:space="preserve">Transitional permanent minimum capital requirement for investment firms that are not authorised to provide certain services  </t>
  </si>
  <si>
    <t>IF 02.02 - CAPITAL RATIOS (IF2.2)</t>
  </si>
  <si>
    <t>CET 1 Ratio</t>
  </si>
  <si>
    <t>Surplus(+)/Deficit(-) of CET 1 Capital</t>
  </si>
  <si>
    <t>Tier 1 Ratio</t>
  </si>
  <si>
    <t>Surplus(+)/Deficit(-) of Tier 1 Capital</t>
  </si>
  <si>
    <t>Own Funds Ratio</t>
  </si>
  <si>
    <t>Surplus(+)/Deficit(-) of Total capital</t>
  </si>
  <si>
    <t>IF 03.00 - FIXED OVERHEADS REQUIREMENT CALCULATION (IF3)</t>
  </si>
  <si>
    <t>Fixed Overhead Requirement</t>
  </si>
  <si>
    <t>Annual Fixed Overheads of the previous year</t>
  </si>
  <si>
    <t xml:space="preserve">Of which: Fixed expenses incurred on behalf of the investment firms by third parties </t>
  </si>
  <si>
    <t>Total expenses before distribution of profits</t>
  </si>
  <si>
    <t>Distribution of profits</t>
  </si>
  <si>
    <t>Total deductions</t>
  </si>
  <si>
    <t>Staff bonuses and other remuneration</t>
  </si>
  <si>
    <t>Employees', directors' and partners' shares in net profits</t>
  </si>
  <si>
    <t>Other discretionary payments of profits and variable remuneration</t>
  </si>
  <si>
    <t>Shared commission and fees payable</t>
  </si>
  <si>
    <t>Fees, brokerage and other charges paid to CCPs that are charged to customers</t>
  </si>
  <si>
    <t>Fees to tied agents</t>
  </si>
  <si>
    <t>Interest paid to customers on client money where this is at the firm's discretion</t>
  </si>
  <si>
    <t>Non-recurring expenses from non-ordinary activities</t>
  </si>
  <si>
    <t>Expenditures from taxes</t>
  </si>
  <si>
    <t>Losses from trading on own account in financial instruments</t>
  </si>
  <si>
    <t>Contract based profit and loss transfer agreements</t>
  </si>
  <si>
    <t>Expenditure on raw materials</t>
  </si>
  <si>
    <t xml:space="preserve">Projected fixed overheads of the current year </t>
  </si>
  <si>
    <t>Variation of fixed overheads (%)</t>
  </si>
  <si>
    <t>IF 04.00 - TOTAL K-FACTOR REQUIREMENT CALCULATIONS (IF4)</t>
  </si>
  <si>
    <t>check formula for K-CMG</t>
  </si>
  <si>
    <t>IF 10.01 - Verification of total assets at individual level and group test (IF 10.1)</t>
  </si>
  <si>
    <t>Monthly values</t>
  </si>
  <si>
    <t>Month t</t>
  </si>
  <si>
    <t>Month t-1</t>
  </si>
  <si>
    <t>Month t-2</t>
  </si>
  <si>
    <t>Total consolidated assets</t>
  </si>
  <si>
    <r>
      <t xml:space="preserve">Total value of consolidated assets of </t>
    </r>
    <r>
      <rPr>
        <sz val="10"/>
        <rFont val="Verdana"/>
        <family val="2"/>
      </rPr>
      <t xml:space="preserve">relevant undertakings in the group </t>
    </r>
  </si>
  <si>
    <t xml:space="preserve">Total value of individual assets of subsidiaries outside the EU </t>
  </si>
  <si>
    <t xml:space="preserve">Total value of individual assets of relevant EU branches of the third-country parent </t>
  </si>
  <si>
    <t>2) Fixed Overheads Requirement timeseries</t>
  </si>
  <si>
    <t>y</t>
  </si>
  <si>
    <t>y-2</t>
  </si>
  <si>
    <t>y-3</t>
  </si>
  <si>
    <t>y-4</t>
  </si>
  <si>
    <t>Did you undertake a shift in the business model or a merger and acquisition?</t>
  </si>
  <si>
    <t>1) Fixed Overheads Requirement calculation</t>
  </si>
  <si>
    <t>1) K-factor requirements</t>
  </si>
  <si>
    <t>Baseline scenario</t>
  </si>
  <si>
    <t>Alternative scenario for intragroup exposures definition</t>
  </si>
  <si>
    <t>If yes, please indicate to which CRR/CRD requirements the investment firm is subject to</t>
  </si>
  <si>
    <t>Notes: Based on the current applicable regulatory framework (CRR/CRD or any other national provisions of prudential nature)</t>
  </si>
  <si>
    <t>1)  Total number of staff and identified staff</t>
  </si>
  <si>
    <t>5) Classification under the revised regulatory framework</t>
  </si>
  <si>
    <t>Classification under revised framework</t>
  </si>
  <si>
    <t>Number of staff</t>
  </si>
  <si>
    <t xml:space="preserve">Total number of identified staff under baseline scenario </t>
  </si>
  <si>
    <t>Total number of identified staff under Scenario A</t>
  </si>
  <si>
    <t>Total number of identified staff under Scenario B</t>
  </si>
  <si>
    <t xml:space="preserve">    2020 EBA Data collection for Investment Firms </t>
  </si>
  <si>
    <t>Please indicate to which own funds requirements the investment firm would be subject to under the revised regulatory framework?</t>
  </si>
  <si>
    <t>IFR/IFD according to Art 11(1) IFR (K-factors)</t>
  </si>
  <si>
    <t>CRR/CRD according to Art 4(1)(1b) CRR as amended by Art 62(3) IFR (CRR threshold EUR 30bn)</t>
  </si>
  <si>
    <t>IFR/IFD according to Art 11(2) &amp; 12 IFR (Small and non-interconnected)</t>
  </si>
  <si>
    <r>
      <t xml:space="preserve">Investment firm groups which are </t>
    </r>
    <r>
      <rPr>
        <b/>
        <sz val="8"/>
        <color theme="1"/>
        <rFont val="Verdana"/>
        <family val="2"/>
      </rPr>
      <t>NOT</t>
    </r>
    <r>
      <rPr>
        <sz val="8"/>
        <color theme="1"/>
        <rFont val="Verdana"/>
        <family val="2"/>
      </rPr>
      <t xml:space="preserve"> deemed as small and non-interconnected</t>
    </r>
  </si>
  <si>
    <t>Own funds composition</t>
  </si>
  <si>
    <t>CRR theshold EUR 30bn (CRR Article 4(1)(1b))</t>
  </si>
  <si>
    <t>Annual Fixed Overheads of the previous year after distribution of profits</t>
  </si>
  <si>
    <t>Total expenses of the previous year after distribution of profits</t>
  </si>
  <si>
    <t>CRR/CRD according to point (a) or (b) of Art 1(2) IFR (CRR threshold EUR 15bn)</t>
  </si>
  <si>
    <t>CRD 30 &amp; CRR 4(1)(4)</t>
  </si>
  <si>
    <t>CRD 31(2) &amp; CRR 4(1)(2)(c)</t>
  </si>
  <si>
    <t>CRD 31(1) &amp; CRR 4(1)(2)(c)</t>
  </si>
  <si>
    <r>
      <rPr>
        <b/>
        <sz val="8"/>
        <color theme="1"/>
        <rFont val="Verdana"/>
        <family val="2"/>
      </rPr>
      <t>1) "Relevant investment firms"</t>
    </r>
    <r>
      <rPr>
        <sz val="8"/>
        <color theme="1"/>
        <rFont val="Verdana"/>
        <family val="2"/>
      </rPr>
      <t xml:space="preserve"> are those that carry out any of the activities referred to in points (3) and (6) of Section A of Annex I to Directive 2015/65/EU (MiFID), but are not a commodity and emission allowance dealer, a collective investment undertaking or an insurance undertaking.</t>
    </r>
  </si>
  <si>
    <r>
      <rPr>
        <b/>
        <sz val="8"/>
        <color theme="1"/>
        <rFont val="Verdana"/>
        <family val="2"/>
      </rPr>
      <t>2)</t>
    </r>
    <r>
      <rPr>
        <sz val="8"/>
        <color theme="1"/>
        <rFont val="Verdana"/>
        <family val="2"/>
      </rPr>
      <t xml:space="preserve"> "</t>
    </r>
    <r>
      <rPr>
        <b/>
        <sz val="8"/>
        <color theme="1"/>
        <rFont val="Verdana"/>
        <family val="2"/>
      </rPr>
      <t xml:space="preserve">CRR thresholds" </t>
    </r>
    <r>
      <rPr>
        <sz val="8"/>
        <color theme="1"/>
        <rFont val="Verdana"/>
        <family val="2"/>
      </rPr>
      <t>refer to the conditions an investment firm needs to meet to be subject to the CRR/CRD as those are specified in Article 4(1)(1b) of the CRR (EUR 30bn) and  point (a) or (b) of Article 1(2) of IFR (EUR 15bn)</t>
    </r>
  </si>
  <si>
    <r>
      <rPr>
        <b/>
        <sz val="8"/>
        <color theme="1"/>
        <rFont val="Verdana"/>
        <family val="2"/>
      </rPr>
      <t>3) "Small and non-interconnected"</t>
    </r>
    <r>
      <rPr>
        <sz val="8"/>
        <color theme="1"/>
        <rFont val="Verdana"/>
        <family val="2"/>
      </rPr>
      <t xml:space="preserve"> investment firms or investment firm groups are those that meet all the conditions specified in Article 12 of the IFR or Article 8(2) of the </t>
    </r>
    <r>
      <rPr>
        <i/>
        <sz val="8"/>
        <color theme="1"/>
        <rFont val="Verdana"/>
        <family val="2"/>
      </rPr>
      <t>[draft RTS on prudential consolidation under IFR]</t>
    </r>
    <r>
      <rPr>
        <sz val="8"/>
        <color theme="1"/>
        <rFont val="Verdana"/>
        <family val="2"/>
      </rPr>
      <t>, respectively.</t>
    </r>
  </si>
  <si>
    <t>Identitifed staff (IFD Article 30(4))</t>
  </si>
  <si>
    <r>
      <t xml:space="preserve">To be completed by </t>
    </r>
    <r>
      <rPr>
        <b/>
        <u/>
        <sz val="10"/>
        <rFont val="Segoe UI"/>
        <family val="2"/>
      </rPr>
      <t>all</t>
    </r>
    <r>
      <rPr>
        <b/>
        <sz val="10"/>
        <rFont val="Segoe UI"/>
        <family val="2"/>
      </rPr>
      <t xml:space="preserve"> reporting entities</t>
    </r>
  </si>
  <si>
    <r>
      <t xml:space="preserve">To be completed </t>
    </r>
    <r>
      <rPr>
        <b/>
        <u/>
        <sz val="10"/>
        <rFont val="Segoe UI"/>
        <family val="2"/>
      </rPr>
      <t>only</t>
    </r>
    <r>
      <rPr>
        <b/>
        <sz val="10"/>
        <rFont val="Segoe UI"/>
        <family val="2"/>
      </rPr>
      <t xml:space="preserve"> by relevant investment firms (i.e. General info F52 =  Yes)</t>
    </r>
  </si>
  <si>
    <r>
      <t xml:space="preserve">Will the investment firm meet the criteria under point (a) and (b) of Art 5(1) IFD as further specified in </t>
    </r>
    <r>
      <rPr>
        <i/>
        <sz val="10"/>
        <color theme="1"/>
        <rFont val="Verdana"/>
        <family val="2"/>
      </rPr>
      <t>[Draft RTS to further specify criteria for the discretion of competent authorities to subject certain investment firms to the CRR]</t>
    </r>
    <r>
      <rPr>
        <sz val="10"/>
        <color theme="1"/>
        <rFont val="Verdana"/>
        <family val="2"/>
      </rPr>
      <t>?</t>
    </r>
  </si>
  <si>
    <t>Please fill in rows 0270 to 0300 to determine automatically in cell F52 if you are a relevant investment firm. See the instructions for additional details.</t>
  </si>
  <si>
    <t>K-Concentration risk requirement</t>
  </si>
  <si>
    <r>
      <t xml:space="preserve">a) Relevant investment firms which do </t>
    </r>
    <r>
      <rPr>
        <b/>
        <sz val="8"/>
        <color theme="1"/>
        <rFont val="Verdana"/>
        <family val="2"/>
      </rPr>
      <t>NOT</t>
    </r>
    <r>
      <rPr>
        <sz val="8"/>
        <color theme="1"/>
        <rFont val="Verdana"/>
        <family val="2"/>
      </rPr>
      <t xml:space="preserve"> exceed any of the CRR thresholds (EUR 30bn, EUR 15bn)
b) Investment firms other than relevant investment  firms
</t>
    </r>
  </si>
  <si>
    <r>
      <t xml:space="preserve">a) Relevant investment firms which do </t>
    </r>
    <r>
      <rPr>
        <b/>
        <sz val="8"/>
        <color theme="1"/>
        <rFont val="Verdana"/>
        <family val="2"/>
      </rPr>
      <t>NOT</t>
    </r>
    <r>
      <rPr>
        <sz val="8"/>
        <color theme="1"/>
        <rFont val="Verdana"/>
        <family val="2"/>
      </rPr>
      <t xml:space="preserve"> exceed any of the CRR thresholds (EUR 30bn, EUR 15bn) </t>
    </r>
    <r>
      <rPr>
        <b/>
        <u/>
        <sz val="8"/>
        <color theme="1"/>
        <rFont val="Verdana"/>
        <family val="2"/>
      </rPr>
      <t>AND</t>
    </r>
    <r>
      <rPr>
        <sz val="8"/>
        <color theme="1"/>
        <rFont val="Verdana"/>
        <family val="2"/>
      </rPr>
      <t xml:space="preserve"> which are </t>
    </r>
    <r>
      <rPr>
        <b/>
        <sz val="8"/>
        <color theme="1"/>
        <rFont val="Verdana"/>
        <family val="2"/>
      </rPr>
      <t>NOT</t>
    </r>
    <r>
      <rPr>
        <sz val="8"/>
        <color theme="1"/>
        <rFont val="Verdana"/>
        <family val="2"/>
      </rPr>
      <t xml:space="preserve"> deemed as small and non-interconnected
b) Investment firms other than relevant investment  firms which are </t>
    </r>
    <r>
      <rPr>
        <b/>
        <sz val="8"/>
        <color theme="1"/>
        <rFont val="Verdana"/>
        <family val="2"/>
      </rPr>
      <t>NOT</t>
    </r>
    <r>
      <rPr>
        <sz val="8"/>
        <color theme="1"/>
        <rFont val="Verdana"/>
        <family val="2"/>
      </rPr>
      <t xml:space="preserve"> deemed as small and non-interconnected
</t>
    </r>
  </si>
  <si>
    <r>
      <t xml:space="preserve">To be completed by:
   a) relevant investment firms (i.e. General info F52 =  Yes) which do </t>
    </r>
    <r>
      <rPr>
        <b/>
        <u/>
        <sz val="10"/>
        <rFont val="Segoe UI"/>
        <family val="2"/>
      </rPr>
      <t>NOT</t>
    </r>
    <r>
      <rPr>
        <b/>
        <sz val="10"/>
        <rFont val="Segoe UI"/>
        <family val="2"/>
      </rPr>
      <t xml:space="preserve"> exceed any of the CRR thresholds (EUR 30bn, EUR 15bn)
   b) investment firms other than relevant investment firms (i.e. General info F52 =  No)</t>
    </r>
    <r>
      <rPr>
        <b/>
        <u/>
        <sz val="10"/>
        <rFont val="Segoe UI"/>
        <family val="2"/>
      </rPr>
      <t/>
    </r>
  </si>
  <si>
    <r>
      <t xml:space="preserve">To be completed by:
   a) relevant investment firms (i.e. General info F52 =  Yes) which do </t>
    </r>
    <r>
      <rPr>
        <b/>
        <u/>
        <sz val="10"/>
        <rFont val="Segoe UI"/>
        <family val="2"/>
      </rPr>
      <t>NOT</t>
    </r>
    <r>
      <rPr>
        <b/>
        <sz val="10"/>
        <rFont val="Segoe UI"/>
        <family val="2"/>
      </rPr>
      <t xml:space="preserve"> exceed any of the CRR thresholds (EUR 30bn, EUR 15bn) </t>
    </r>
    <r>
      <rPr>
        <b/>
        <u/>
        <sz val="10"/>
        <rFont val="Segoe UI"/>
        <family val="2"/>
      </rPr>
      <t>AND</t>
    </r>
    <r>
      <rPr>
        <b/>
        <sz val="10"/>
        <rFont val="Segoe UI"/>
        <family val="2"/>
      </rPr>
      <t xml:space="preserve"> which are </t>
    </r>
    <r>
      <rPr>
        <b/>
        <u/>
        <sz val="10"/>
        <rFont val="Segoe UI"/>
        <family val="2"/>
      </rPr>
      <t>NOT</t>
    </r>
    <r>
      <rPr>
        <b/>
        <sz val="10"/>
        <rFont val="Segoe UI"/>
        <family val="2"/>
      </rPr>
      <t xml:space="preserve"> deemed small and non-interconnected 
   b) investment firms other than relevant investment firms (i.e. General info F52 =  No) which are </t>
    </r>
    <r>
      <rPr>
        <b/>
        <u/>
        <sz val="10"/>
        <rFont val="Segoe UI"/>
        <family val="2"/>
      </rPr>
      <t>NOT</t>
    </r>
    <r>
      <rPr>
        <b/>
        <sz val="10"/>
        <rFont val="Segoe UI"/>
        <family val="2"/>
      </rPr>
      <t xml:space="preserve"> deemed small and non-interconnected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</si>
</sst>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0"/>
    <numFmt numFmtId="165" formatCode="0.00000"/>
    <numFmt numFmtId="166" formatCode="yyyy\-mm\-dd;@"/>
    <numFmt numFmtId="167" formatCode="0.0"/>
    <numFmt numFmtId="168" formatCode="0.0000%"/>
    <numFmt numFmtId="169" formatCode="[&gt;0]General"/>
    <numFmt numFmtId="170" formatCode="0.0%"/>
  </numFmts>
  <fonts count="58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0"/>
      <color rgb="FFFF0000"/>
      <name val="Verdana"/>
      <family val="2"/>
    </font>
    <font>
      <sz val="10"/>
      <name val="Arial"/>
      <family val="2"/>
    </font>
    <font>
      <sz val="10"/>
      <name val="Segoe UI"/>
      <family val="2"/>
    </font>
    <font>
      <sz val="10"/>
      <name val="Calibri"/>
      <family val="2"/>
      <scheme val="minor"/>
    </font>
    <font>
      <sz val="10"/>
      <color rgb="FF427F6D"/>
      <name val="Segoe UI"/>
      <family val="2"/>
    </font>
    <font>
      <b/>
      <sz val="20"/>
      <name val="Segoe UI"/>
      <family val="2"/>
    </font>
    <font>
      <b/>
      <sz val="13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sz val="10"/>
      <color theme="1"/>
      <name val="Tahom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Tahoma"/>
      <family val="2"/>
    </font>
    <font>
      <sz val="10"/>
      <color rgb="FFAA322F"/>
      <name val="Arial"/>
      <family val="2"/>
    </font>
    <font>
      <sz val="10"/>
      <color rgb="FFAA322F"/>
      <name val="Segoe UI"/>
      <family val="2"/>
    </font>
    <font>
      <b/>
      <sz val="13"/>
      <color theme="3"/>
      <name val="Arial"/>
      <family val="2"/>
    </font>
    <font>
      <b/>
      <sz val="20"/>
      <color theme="1"/>
      <name val="Tahoma"/>
      <family val="2"/>
    </font>
    <font>
      <b/>
      <sz val="14"/>
      <color theme="1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u/>
      <sz val="10"/>
      <name val="Segoe UI"/>
      <family val="2"/>
    </font>
    <font>
      <sz val="9"/>
      <color theme="1"/>
      <name val="Verdana"/>
      <family val="2"/>
    </font>
    <font>
      <b/>
      <sz val="8"/>
      <color theme="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indexed="17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1"/>
      <color rgb="FF000000"/>
      <name val="Verdana"/>
      <family val="2"/>
    </font>
    <font>
      <strike/>
      <sz val="11"/>
      <name val="Verdana"/>
      <family val="2"/>
    </font>
    <font>
      <i/>
      <sz val="10"/>
      <color theme="1"/>
      <name val="Verdana"/>
      <family val="2"/>
    </font>
    <font>
      <sz val="11"/>
      <color theme="5" tint="-0.249977111117893"/>
      <name val="Verdana"/>
      <family val="2"/>
    </font>
    <font>
      <sz val="11"/>
      <name val="Calibri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i/>
      <sz val="8"/>
      <color theme="1"/>
      <name val="Verdana"/>
      <family val="2"/>
    </font>
    <font>
      <b/>
      <u/>
      <sz val="8"/>
      <color theme="1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5" tint="0.39994506668294322"/>
        <bgColor indexed="45"/>
      </patternFill>
    </fill>
    <fill>
      <patternFill patternType="solid">
        <fgColor indexed="9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indexed="27"/>
        <bgColor indexed="64"/>
      </patternFill>
    </fill>
    <fill>
      <patternFill patternType="lightGray">
        <fgColor indexed="45"/>
        <bgColor indexed="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EAA121"/>
        <bgColor indexed="64"/>
      </patternFill>
    </fill>
    <fill>
      <patternFill patternType="solid">
        <fgColor rgb="FFD8E4BC"/>
        <bgColor indexed="64"/>
      </patternFill>
    </fill>
    <fill>
      <patternFill patternType="lightGrid">
        <fgColor rgb="FFD5D6D2"/>
        <bgColor theme="0"/>
      </patternFill>
    </fill>
    <fill>
      <patternFill patternType="solid">
        <fgColor rgb="FFE3C29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CBDBC"/>
      </left>
      <right/>
      <top style="thin">
        <color indexed="64"/>
      </top>
      <bottom style="thin">
        <color rgb="FFBCBDB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CBDBC"/>
      </right>
      <top style="thin">
        <color auto="1"/>
      </top>
      <bottom style="thin">
        <color auto="1"/>
      </bottom>
      <diagonal/>
    </border>
    <border>
      <left style="thin">
        <color rgb="FFBCBDBC"/>
      </left>
      <right style="thin">
        <color rgb="FFBCBDBC"/>
      </right>
      <top style="thin">
        <color auto="1"/>
      </top>
      <bottom style="thin">
        <color auto="1"/>
      </bottom>
      <diagonal/>
    </border>
    <border>
      <left style="thin">
        <color rgb="FFBCBDBC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BCBDBC"/>
      </bottom>
      <diagonal/>
    </border>
    <border>
      <left/>
      <right/>
      <top style="thin">
        <color rgb="FFBCBDBC"/>
      </top>
      <bottom style="thin">
        <color indexed="64"/>
      </bottom>
      <diagonal/>
    </border>
    <border>
      <left/>
      <right/>
      <top style="thin">
        <color rgb="FFBCBDBC"/>
      </top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indexed="64"/>
      </bottom>
      <diagonal/>
    </border>
    <border>
      <left/>
      <right/>
      <top style="thin">
        <color rgb="FFBCBDBC"/>
      </top>
      <bottom/>
      <diagonal/>
    </border>
    <border>
      <left style="thin">
        <color rgb="FFBCBDBC"/>
      </left>
      <right style="thin">
        <color rgb="FFBCBDBC"/>
      </right>
      <top style="thin">
        <color rgb="FFBCBDBC"/>
      </top>
      <bottom/>
      <diagonal/>
    </border>
    <border>
      <left/>
      <right style="thin">
        <color rgb="FFBCBDBC"/>
      </right>
      <top/>
      <bottom style="thin">
        <color indexed="64"/>
      </bottom>
      <diagonal/>
    </border>
    <border>
      <left/>
      <right style="thin">
        <color rgb="FFBCBDBC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CBDBC"/>
      </left>
      <right/>
      <top/>
      <bottom style="thin">
        <color rgb="FFBCBDBC"/>
      </bottom>
      <diagonal/>
    </border>
    <border>
      <left/>
      <right/>
      <top/>
      <bottom style="thin">
        <color rgb="FFBCBDBC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CBDBC"/>
      </left>
      <right/>
      <top style="thin">
        <color rgb="FFBCBDBC"/>
      </top>
      <bottom style="thin">
        <color indexed="64"/>
      </bottom>
      <diagonal/>
    </border>
    <border>
      <left style="thin">
        <color rgb="FFBCBDBC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1">
    <xf numFmtId="0" fontId="0" fillId="0" borderId="0"/>
    <xf numFmtId="0" fontId="9" fillId="0" borderId="0"/>
    <xf numFmtId="0" fontId="10" fillId="3" borderId="0">
      <alignment vertical="center"/>
    </xf>
    <xf numFmtId="3" fontId="9" fillId="4" borderId="9" applyFont="0">
      <alignment horizontal="right" vertical="center"/>
      <protection locked="0"/>
    </xf>
    <xf numFmtId="0" fontId="12" fillId="3" borderId="1" applyBorder="0">
      <alignment horizontal="center" vertical="center"/>
    </xf>
    <xf numFmtId="49" fontId="9" fillId="5" borderId="1" applyFont="0">
      <alignment vertical="center"/>
    </xf>
    <xf numFmtId="1" fontId="9" fillId="5" borderId="1" applyFont="0">
      <alignment horizontal="right" vertical="center"/>
    </xf>
    <xf numFmtId="0" fontId="9" fillId="5" borderId="1" applyFont="0">
      <alignment horizontal="center" vertical="center" wrapText="1"/>
    </xf>
    <xf numFmtId="10" fontId="9" fillId="5" borderId="4" applyFont="0">
      <alignment horizontal="right" vertical="center"/>
    </xf>
    <xf numFmtId="164" fontId="9" fillId="5" borderId="1" applyFont="0">
      <alignment vertical="center"/>
    </xf>
    <xf numFmtId="165" fontId="9" fillId="3" borderId="1" applyFont="0">
      <alignment horizontal="right" vertical="center"/>
    </xf>
    <xf numFmtId="166" fontId="9" fillId="7" borderId="1">
      <alignment vertical="center"/>
    </xf>
    <xf numFmtId="0" fontId="13" fillId="8" borderId="7" applyNumberFormat="0" applyFill="0" applyBorder="0" applyAlignment="0" applyProtection="0">
      <alignment horizontal="left"/>
    </xf>
    <xf numFmtId="0" fontId="14" fillId="3" borderId="0" applyNumberFormat="0" applyFill="0" applyBorder="0" applyAlignment="0" applyProtection="0"/>
    <xf numFmtId="1" fontId="9" fillId="9" borderId="1" applyFont="0">
      <alignment horizontal="right" vertical="center"/>
    </xf>
    <xf numFmtId="3" fontId="9" fillId="3" borderId="1" applyFont="0">
      <alignment horizontal="right" vertical="center"/>
    </xf>
    <xf numFmtId="0" fontId="16" fillId="3" borderId="2" applyBorder="0">
      <alignment horizontal="center" wrapText="1"/>
    </xf>
    <xf numFmtId="0" fontId="9" fillId="6" borderId="1" applyNumberFormat="0" applyFont="0" applyBorder="0">
      <alignment horizontal="center" vertical="center"/>
    </xf>
    <xf numFmtId="0" fontId="9" fillId="4" borderId="9" applyFont="0">
      <alignment horizontal="center" vertical="center" wrapText="1"/>
      <protection locked="0"/>
    </xf>
    <xf numFmtId="0" fontId="9" fillId="0" borderId="0"/>
    <xf numFmtId="0" fontId="4" fillId="0" borderId="0"/>
    <xf numFmtId="0" fontId="4" fillId="0" borderId="0"/>
    <xf numFmtId="0" fontId="3" fillId="0" borderId="0"/>
    <xf numFmtId="43" fontId="29" fillId="0" borderId="0" applyFont="0" applyFill="0" applyBorder="0" applyAlignment="0" applyProtection="0"/>
    <xf numFmtId="3" fontId="34" fillId="3" borderId="1" applyFont="0" applyBorder="0">
      <alignment horizontal="right" vertical="center"/>
    </xf>
    <xf numFmtId="0" fontId="10" fillId="3" borderId="1" applyFont="0" applyBorder="0">
      <alignment horizontal="center" vertical="center"/>
    </xf>
    <xf numFmtId="3" fontId="9" fillId="14" borderId="9" applyFont="0" applyProtection="0">
      <alignment horizontal="right" vertical="center"/>
    </xf>
    <xf numFmtId="10" fontId="9" fillId="14" borderId="9" applyFont="0" applyProtection="0">
      <alignment horizontal="right" vertical="center"/>
    </xf>
    <xf numFmtId="9" fontId="9" fillId="14" borderId="9" applyFont="0" applyProtection="0">
      <alignment horizontal="right" vertical="center"/>
    </xf>
    <xf numFmtId="0" fontId="9" fillId="14" borderId="9" applyNumberFormat="0" applyFont="0" applyProtection="0">
      <alignment horizontal="left" vertical="center"/>
    </xf>
    <xf numFmtId="166" fontId="9" fillId="4" borderId="9" applyFont="0">
      <alignment vertical="center"/>
      <protection locked="0"/>
    </xf>
    <xf numFmtId="167" fontId="9" fillId="4" borderId="9" applyFont="0">
      <alignment horizontal="right" vertical="center"/>
      <protection locked="0"/>
    </xf>
    <xf numFmtId="164" fontId="9" fillId="13" borderId="9" applyFont="0">
      <alignment vertical="center"/>
      <protection locked="0"/>
    </xf>
    <xf numFmtId="10" fontId="9" fillId="4" borderId="9" applyFont="0">
      <alignment horizontal="right" vertical="center"/>
      <protection locked="0"/>
    </xf>
    <xf numFmtId="9" fontId="9" fillId="4" borderId="9" applyFont="0">
      <alignment horizontal="right" vertical="center"/>
      <protection locked="0"/>
    </xf>
    <xf numFmtId="168" fontId="9" fillId="4" borderId="9" applyFont="0">
      <alignment horizontal="right" vertical="center"/>
      <protection locked="0"/>
    </xf>
    <xf numFmtId="170" fontId="9" fillId="4" borderId="9" applyFont="0">
      <alignment horizontal="right" vertical="center"/>
      <protection locked="0"/>
    </xf>
    <xf numFmtId="49" fontId="9" fillId="4" borderId="9" applyFont="0">
      <alignment vertical="center"/>
      <protection locked="0"/>
    </xf>
    <xf numFmtId="3" fontId="9" fillId="12" borderId="9" applyFont="0">
      <alignment horizontal="right" vertical="center"/>
      <protection locked="0"/>
    </xf>
    <xf numFmtId="167" fontId="9" fillId="12" borderId="9" applyFont="0">
      <alignment horizontal="right" vertical="center"/>
      <protection locked="0"/>
    </xf>
    <xf numFmtId="10" fontId="9" fillId="12" borderId="9" applyFont="0">
      <alignment horizontal="right" vertical="center"/>
      <protection locked="0"/>
    </xf>
    <xf numFmtId="9" fontId="9" fillId="12" borderId="9" applyFont="0">
      <alignment horizontal="right" vertical="center"/>
      <protection locked="0"/>
    </xf>
    <xf numFmtId="168" fontId="9" fillId="12" borderId="9" applyFont="0">
      <alignment horizontal="right" vertical="center"/>
      <protection locked="0"/>
    </xf>
    <xf numFmtId="170" fontId="9" fillId="12" borderId="9" applyFont="0">
      <alignment horizontal="right" vertical="center"/>
      <protection locked="0"/>
    </xf>
    <xf numFmtId="0" fontId="9" fillId="12" borderId="9" applyFont="0">
      <alignment horizontal="center" vertical="center" wrapText="1"/>
      <protection locked="0"/>
    </xf>
    <xf numFmtId="0" fontId="9" fillId="12" borderId="9" applyNumberFormat="0" applyFont="0">
      <alignment horizontal="center" vertical="center" wrapText="1"/>
      <protection locked="0"/>
    </xf>
    <xf numFmtId="3" fontId="9" fillId="10" borderId="1" applyFont="0">
      <alignment horizontal="right" vertical="center"/>
      <protection locked="0"/>
    </xf>
    <xf numFmtId="167" fontId="9" fillId="3" borderId="1" applyFont="0">
      <alignment horizontal="right" vertical="center"/>
    </xf>
    <xf numFmtId="10" fontId="9" fillId="3" borderId="1" applyFont="0">
      <alignment horizontal="right" vertical="center"/>
    </xf>
    <xf numFmtId="9" fontId="9" fillId="3" borderId="1" applyFont="0">
      <alignment horizontal="right" vertical="center"/>
    </xf>
    <xf numFmtId="169" fontId="9" fillId="3" borderId="1" applyFont="0">
      <alignment horizontal="center" vertical="center" wrapText="1"/>
    </xf>
    <xf numFmtId="166" fontId="9" fillId="9" borderId="1" applyFont="0">
      <alignment vertical="center"/>
    </xf>
    <xf numFmtId="164" fontId="9" fillId="9" borderId="1" applyFont="0">
      <alignment vertical="center"/>
    </xf>
    <xf numFmtId="9" fontId="9" fillId="9" borderId="1" applyFont="0">
      <alignment horizontal="right" vertical="center"/>
    </xf>
    <xf numFmtId="168" fontId="9" fillId="9" borderId="1" applyFont="0">
      <alignment horizontal="right" vertical="center"/>
    </xf>
    <xf numFmtId="10" fontId="9" fillId="9" borderId="1" applyFont="0">
      <alignment horizontal="right" vertical="center"/>
    </xf>
    <xf numFmtId="0" fontId="9" fillId="9" borderId="1" applyFont="0">
      <alignment horizontal="center" vertical="center" wrapText="1"/>
    </xf>
    <xf numFmtId="49" fontId="9" fillId="9" borderId="1" applyFont="0">
      <alignment vertical="center"/>
    </xf>
    <xf numFmtId="164" fontId="9" fillId="11" borderId="1" applyFont="0">
      <alignment vertical="center"/>
    </xf>
    <xf numFmtId="9" fontId="9" fillId="11" borderId="1" applyFont="0">
      <alignment horizontal="right" vertical="center"/>
    </xf>
    <xf numFmtId="164" fontId="9" fillId="5" borderId="1" applyFont="0">
      <alignment horizontal="right" vertical="center"/>
    </xf>
    <xf numFmtId="167" fontId="9" fillId="5" borderId="1" applyFont="0">
      <alignment vertical="center"/>
    </xf>
    <xf numFmtId="10" fontId="9" fillId="5" borderId="1" applyFont="0">
      <alignment horizontal="right" vertical="center"/>
    </xf>
    <xf numFmtId="9" fontId="9" fillId="5" borderId="1" applyFont="0">
      <alignment horizontal="right" vertical="center"/>
    </xf>
    <xf numFmtId="168" fontId="9" fillId="5" borderId="1" applyFont="0">
      <alignment horizontal="right" vertical="center"/>
    </xf>
    <xf numFmtId="49" fontId="9" fillId="5" borderId="52" applyFont="0">
      <alignment vertical="center"/>
    </xf>
    <xf numFmtId="0" fontId="9" fillId="5" borderId="52" applyFont="0">
      <alignment horizontal="center" vertical="center" wrapText="1"/>
    </xf>
    <xf numFmtId="10" fontId="9" fillId="5" borderId="49" applyFont="0">
      <alignment horizontal="right" vertical="center"/>
    </xf>
    <xf numFmtId="168" fontId="9" fillId="5" borderId="52" applyFont="0">
      <alignment horizontal="right" vertical="center"/>
    </xf>
    <xf numFmtId="9" fontId="9" fillId="5" borderId="52" applyFont="0">
      <alignment horizontal="right" vertical="center"/>
    </xf>
    <xf numFmtId="10" fontId="9" fillId="5" borderId="52" applyFont="0">
      <alignment horizontal="right" vertical="center"/>
    </xf>
    <xf numFmtId="167" fontId="9" fillId="5" borderId="52" applyFont="0">
      <alignment vertical="center"/>
    </xf>
    <xf numFmtId="164" fontId="9" fillId="5" borderId="52" applyFont="0">
      <alignment vertical="center"/>
    </xf>
    <xf numFmtId="1" fontId="9" fillId="5" borderId="52" applyFont="0">
      <alignment horizontal="right" vertical="center"/>
    </xf>
    <xf numFmtId="164" fontId="9" fillId="5" borderId="52" applyFont="0">
      <alignment horizontal="right" vertical="center"/>
    </xf>
    <xf numFmtId="166" fontId="9" fillId="7" borderId="52">
      <alignment vertical="center"/>
    </xf>
    <xf numFmtId="9" fontId="9" fillId="11" borderId="52" applyFont="0">
      <alignment horizontal="right" vertical="center"/>
    </xf>
    <xf numFmtId="164" fontId="9" fillId="11" borderId="52" applyFont="0">
      <alignment vertical="center"/>
    </xf>
    <xf numFmtId="49" fontId="9" fillId="9" borderId="52" applyFont="0">
      <alignment vertical="center"/>
    </xf>
    <xf numFmtId="0" fontId="9" fillId="9" borderId="52" applyFont="0">
      <alignment horizontal="center" vertical="center" wrapText="1"/>
    </xf>
    <xf numFmtId="10" fontId="9" fillId="9" borderId="52" applyFont="0">
      <alignment horizontal="right" vertical="center"/>
    </xf>
    <xf numFmtId="168" fontId="9" fillId="9" borderId="52" applyFont="0">
      <alignment horizontal="right" vertical="center"/>
    </xf>
    <xf numFmtId="9" fontId="9" fillId="9" borderId="52" applyFont="0">
      <alignment horizontal="right" vertical="center"/>
    </xf>
    <xf numFmtId="164" fontId="9" fillId="9" borderId="52" applyFont="0">
      <alignment vertical="center"/>
    </xf>
    <xf numFmtId="1" fontId="9" fillId="9" borderId="52" applyFont="0">
      <alignment horizontal="right" vertical="center"/>
    </xf>
    <xf numFmtId="166" fontId="9" fillId="9" borderId="52" applyFont="0">
      <alignment vertical="center"/>
    </xf>
    <xf numFmtId="169" fontId="9" fillId="3" borderId="52" applyFont="0">
      <alignment horizontal="center" vertical="center" wrapText="1"/>
    </xf>
    <xf numFmtId="9" fontId="9" fillId="3" borderId="52" applyFont="0">
      <alignment horizontal="right" vertical="center"/>
    </xf>
    <xf numFmtId="10" fontId="9" fillId="3" borderId="52" applyFont="0">
      <alignment horizontal="right" vertical="center"/>
    </xf>
    <xf numFmtId="167" fontId="9" fillId="3" borderId="52" applyFont="0">
      <alignment horizontal="right" vertical="center"/>
    </xf>
    <xf numFmtId="0" fontId="33" fillId="0" borderId="0" applyNumberFormat="0" applyFill="0" applyBorder="0" applyAlignment="0" applyProtection="0"/>
    <xf numFmtId="165" fontId="9" fillId="3" borderId="52" applyFont="0">
      <alignment horizontal="right" vertical="center"/>
    </xf>
    <xf numFmtId="3" fontId="9" fillId="3" borderId="52" applyFont="0">
      <alignment horizontal="right" vertical="center"/>
    </xf>
    <xf numFmtId="0" fontId="12" fillId="3" borderId="52" applyBorder="0">
      <alignment horizontal="center" vertical="center"/>
    </xf>
    <xf numFmtId="3" fontId="9" fillId="10" borderId="52" applyFont="0">
      <alignment horizontal="right" vertical="center"/>
      <protection locked="0"/>
    </xf>
    <xf numFmtId="166" fontId="9" fillId="15" borderId="16">
      <alignment vertical="center"/>
      <protection locked="0"/>
    </xf>
    <xf numFmtId="0" fontId="16" fillId="3" borderId="51" applyBorder="0">
      <alignment horizontal="center" wrapText="1"/>
    </xf>
    <xf numFmtId="0" fontId="9" fillId="6" borderId="52" applyNumberFormat="0" applyFont="0" applyBorder="0">
      <alignment horizontal="center" vertical="center"/>
    </xf>
    <xf numFmtId="0" fontId="35" fillId="0" borderId="33" applyNumberFormat="0" applyFill="0" applyAlignment="0" applyProtection="0"/>
    <xf numFmtId="0" fontId="10" fillId="3" borderId="52" applyFont="0" applyBorder="0">
      <alignment horizontal="center" vertical="center"/>
    </xf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3" fontId="34" fillId="3" borderId="52" applyFont="0" applyBorder="0">
      <alignment horizontal="right" vertical="center"/>
    </xf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12" fillId="16" borderId="1" applyBorder="0">
      <alignment horizontal="center" vertical="center"/>
    </xf>
    <xf numFmtId="0" fontId="2" fillId="0" borderId="0"/>
    <xf numFmtId="9" fontId="2" fillId="0" borderId="0" applyFont="0" applyFill="0" applyBorder="0" applyAlignment="0" applyProtection="0"/>
    <xf numFmtId="166" fontId="10" fillId="3" borderId="52" applyBorder="0">
      <alignment horizontal="right" vertical="center"/>
    </xf>
    <xf numFmtId="166" fontId="9" fillId="15" borderId="50">
      <alignment vertical="center"/>
      <protection locked="0"/>
    </xf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166" fontId="10" fillId="3" borderId="1" applyBorder="0">
      <alignment horizontal="right" vertical="center"/>
    </xf>
    <xf numFmtId="0" fontId="39" fillId="0" borderId="0" applyNumberFormat="0" applyFill="0" applyBorder="0" applyAlignment="0" applyProtection="0"/>
    <xf numFmtId="0" fontId="29" fillId="0" borderId="0"/>
    <xf numFmtId="0" fontId="1" fillId="0" borderId="0"/>
  </cellStyleXfs>
  <cellXfs count="377">
    <xf numFmtId="0" fontId="0" fillId="0" borderId="0" xfId="0"/>
    <xf numFmtId="0" fontId="10" fillId="3" borderId="12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4" xfId="0" applyFont="1" applyFill="1" applyBorder="1" applyAlignment="1" applyProtection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7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0" fillId="3" borderId="0" xfId="2" applyFont="1" applyFill="1" applyBorder="1">
      <alignment vertical="center"/>
    </xf>
    <xf numFmtId="0" fontId="13" fillId="3" borderId="2" xfId="12" applyFont="1" applyFill="1" applyBorder="1" applyAlignment="1"/>
    <xf numFmtId="0" fontId="13" fillId="3" borderId="3" xfId="12" applyFont="1" applyFill="1" applyBorder="1" applyAlignment="1"/>
    <xf numFmtId="0" fontId="13" fillId="3" borderId="4" xfId="12" applyFont="1" applyFill="1" applyBorder="1" applyAlignment="1"/>
    <xf numFmtId="0" fontId="10" fillId="3" borderId="12" xfId="2" applyFont="1" applyFill="1" applyBorder="1">
      <alignment vertical="center"/>
    </xf>
    <xf numFmtId="0" fontId="15" fillId="3" borderId="7" xfId="2" applyFont="1" applyFill="1" applyBorder="1" applyAlignment="1" applyProtection="1"/>
    <xf numFmtId="0" fontId="10" fillId="3" borderId="0" xfId="2" applyFont="1" applyFill="1" applyBorder="1" applyAlignment="1" applyProtection="1">
      <alignment vertical="center"/>
    </xf>
    <xf numFmtId="0" fontId="10" fillId="3" borderId="8" xfId="2" applyFont="1" applyFill="1" applyBorder="1" applyAlignment="1" applyProtection="1">
      <alignment vertical="center"/>
    </xf>
    <xf numFmtId="0" fontId="10" fillId="3" borderId="7" xfId="2" applyFont="1" applyFill="1" applyBorder="1" applyAlignment="1" applyProtection="1">
      <alignment vertical="center"/>
    </xf>
    <xf numFmtId="0" fontId="16" fillId="3" borderId="15" xfId="2" applyFont="1" applyFill="1" applyBorder="1" applyAlignment="1" applyProtection="1">
      <alignment vertical="center"/>
    </xf>
    <xf numFmtId="1" fontId="10" fillId="9" borderId="16" xfId="14" applyFont="1" applyBorder="1" applyAlignment="1">
      <alignment horizontal="center" vertical="center"/>
    </xf>
    <xf numFmtId="1" fontId="0" fillId="5" borderId="17" xfId="6" applyFont="1" applyBorder="1" applyAlignment="1">
      <alignment horizontal="center" vertical="center"/>
    </xf>
    <xf numFmtId="0" fontId="10" fillId="3" borderId="0" xfId="2" applyFont="1" applyBorder="1">
      <alignment vertical="center"/>
    </xf>
    <xf numFmtId="3" fontId="10" fillId="3" borderId="12" xfId="15" applyFont="1" applyFill="1" applyBorder="1" applyAlignment="1">
      <alignment horizontal="right" vertical="center"/>
    </xf>
    <xf numFmtId="0" fontId="10" fillId="3" borderId="7" xfId="2" applyFont="1" applyFill="1" applyBorder="1">
      <alignment vertical="center"/>
    </xf>
    <xf numFmtId="0" fontId="10" fillId="3" borderId="8" xfId="2" applyFont="1" applyFill="1" applyBorder="1">
      <alignment vertical="center"/>
    </xf>
    <xf numFmtId="0" fontId="15" fillId="3" borderId="6" xfId="0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8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left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3" borderId="23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vertical="center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vertical="center"/>
    </xf>
    <xf numFmtId="3" fontId="10" fillId="3" borderId="18" xfId="0" applyNumberFormat="1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vertical="center"/>
    </xf>
    <xf numFmtId="0" fontId="16" fillId="3" borderId="26" xfId="0" applyFont="1" applyFill="1" applyBorder="1" applyAlignment="1" applyProtection="1">
      <alignment vertical="center"/>
    </xf>
    <xf numFmtId="3" fontId="10" fillId="3" borderId="13" xfId="0" applyNumberFormat="1" applyFont="1" applyFill="1" applyBorder="1" applyAlignment="1" applyProtection="1">
      <alignment horizontal="left" vertical="center"/>
    </xf>
    <xf numFmtId="0" fontId="19" fillId="3" borderId="0" xfId="20" applyFont="1" applyFill="1" applyProtection="1"/>
    <xf numFmtId="0" fontId="32" fillId="2" borderId="34" xfId="20" applyFont="1" applyFill="1" applyBorder="1" applyAlignment="1" applyProtection="1">
      <alignment horizontal="center" vertical="center"/>
    </xf>
    <xf numFmtId="0" fontId="38" fillId="2" borderId="27" xfId="20" applyFont="1" applyFill="1" applyBorder="1" applyAlignment="1" applyProtection="1">
      <alignment horizontal="left" vertical="center"/>
    </xf>
    <xf numFmtId="0" fontId="38" fillId="2" borderId="28" xfId="20" applyFont="1" applyFill="1" applyBorder="1" applyAlignment="1" applyProtection="1">
      <alignment horizontal="left" vertical="center"/>
    </xf>
    <xf numFmtId="0" fontId="38" fillId="2" borderId="29" xfId="20" applyFont="1" applyFill="1" applyBorder="1" applyAlignment="1" applyProtection="1">
      <alignment horizontal="left" vertical="center"/>
    </xf>
    <xf numFmtId="0" fontId="10" fillId="3" borderId="62" xfId="0" applyFont="1" applyFill="1" applyBorder="1" applyAlignment="1" applyProtection="1">
      <alignment horizontal="left" vertical="center"/>
    </xf>
    <xf numFmtId="0" fontId="6" fillId="0" borderId="1" xfId="0" applyFont="1" applyFill="1" applyBorder="1" applyProtection="1">
      <protection locked="0"/>
    </xf>
    <xf numFmtId="49" fontId="37" fillId="2" borderId="0" xfId="0" applyNumberFormat="1" applyFont="1" applyFill="1" applyBorder="1" applyAlignment="1" applyProtection="1"/>
    <xf numFmtId="49" fontId="20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Font="1" applyProtection="1"/>
    <xf numFmtId="0" fontId="16" fillId="17" borderId="47" xfId="2" applyFont="1" applyFill="1" applyBorder="1" applyProtection="1">
      <alignment vertical="center"/>
    </xf>
    <xf numFmtId="0" fontId="16" fillId="17" borderId="0" xfId="2" applyFont="1" applyFill="1" applyBorder="1" applyProtection="1">
      <alignment vertical="center"/>
    </xf>
    <xf numFmtId="0" fontId="16" fillId="17" borderId="48" xfId="2" applyFont="1" applyFill="1" applyBorder="1" applyProtection="1">
      <alignment vertical="center"/>
    </xf>
    <xf numFmtId="0" fontId="0" fillId="0" borderId="0" xfId="0" applyFont="1" applyFill="1" applyProtection="1"/>
    <xf numFmtId="49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6" fillId="0" borderId="0" xfId="0" applyFont="1" applyProtection="1"/>
    <xf numFmtId="49" fontId="5" fillId="0" borderId="0" xfId="0" applyNumberFormat="1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49" fontId="38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left" indent="1"/>
    </xf>
    <xf numFmtId="49" fontId="5" fillId="0" borderId="0" xfId="0" applyNumberFormat="1" applyFont="1" applyFill="1" applyAlignment="1" applyProtection="1">
      <alignment horizontal="left"/>
    </xf>
    <xf numFmtId="49" fontId="38" fillId="0" borderId="0" xfId="0" applyNumberFormat="1" applyFont="1" applyFill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horizontal="left" wrapText="1"/>
    </xf>
    <xf numFmtId="0" fontId="6" fillId="0" borderId="1" xfId="0" applyFont="1" applyFill="1" applyBorder="1" applyAlignment="1" applyProtection="1">
      <alignment horizontal="left" vertical="center" wrapText="1" indent="1"/>
    </xf>
    <xf numFmtId="0" fontId="6" fillId="0" borderId="1" xfId="0" applyFont="1" applyFill="1" applyBorder="1" applyAlignment="1" applyProtection="1">
      <alignment vertical="center" wrapText="1"/>
    </xf>
    <xf numFmtId="0" fontId="18" fillId="0" borderId="0" xfId="0" applyFont="1" applyFill="1" applyProtection="1"/>
    <xf numFmtId="0" fontId="0" fillId="0" borderId="1" xfId="0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horizontal="left" indent="1"/>
    </xf>
    <xf numFmtId="0" fontId="0" fillId="0" borderId="1" xfId="0" applyFont="1" applyBorder="1" applyProtection="1"/>
    <xf numFmtId="0" fontId="16" fillId="17" borderId="2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6" fillId="17" borderId="28" xfId="0" applyFont="1" applyFill="1" applyBorder="1" applyAlignment="1" applyProtection="1">
      <alignment horizontal="center" vertical="center" wrapText="1"/>
    </xf>
    <xf numFmtId="0" fontId="10" fillId="17" borderId="29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protection locked="0"/>
    </xf>
    <xf numFmtId="0" fontId="52" fillId="0" borderId="1" xfId="0" applyFont="1" applyFill="1" applyBorder="1" applyAlignment="1" applyProtection="1">
      <alignment vertical="center"/>
      <protection locked="0"/>
    </xf>
    <xf numFmtId="0" fontId="52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ont="1" applyFill="1" applyBorder="1" applyProtection="1">
      <protection locked="0"/>
    </xf>
    <xf numFmtId="49" fontId="43" fillId="2" borderId="0" xfId="0" applyNumberFormat="1" applyFont="1" applyFill="1" applyAlignment="1" applyProtection="1"/>
    <xf numFmtId="49" fontId="31" fillId="2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Protection="1"/>
    <xf numFmtId="49" fontId="43" fillId="2" borderId="52" xfId="0" applyNumberFormat="1" applyFont="1" applyFill="1" applyBorder="1" applyAlignment="1" applyProtection="1">
      <alignment horizontal="center" vertical="center"/>
    </xf>
    <xf numFmtId="0" fontId="43" fillId="2" borderId="52" xfId="0" applyFont="1" applyFill="1" applyBorder="1" applyProtection="1"/>
    <xf numFmtId="49" fontId="44" fillId="2" borderId="5" xfId="0" applyNumberFormat="1" applyFont="1" applyFill="1" applyBorder="1" applyAlignment="1" applyProtection="1">
      <alignment horizontal="center" vertical="center"/>
    </xf>
    <xf numFmtId="0" fontId="43" fillId="0" borderId="5" xfId="0" applyFont="1" applyBorder="1" applyProtection="1"/>
    <xf numFmtId="49" fontId="44" fillId="2" borderId="52" xfId="0" applyNumberFormat="1" applyFont="1" applyFill="1" applyBorder="1" applyAlignment="1" applyProtection="1">
      <alignment horizontal="center" vertical="center"/>
    </xf>
    <xf numFmtId="49" fontId="44" fillId="0" borderId="52" xfId="0" applyNumberFormat="1" applyFont="1" applyFill="1" applyBorder="1" applyAlignment="1" applyProtection="1">
      <alignment horizontal="left" vertical="center" wrapText="1"/>
    </xf>
    <xf numFmtId="0" fontId="7" fillId="0" borderId="52" xfId="0" applyFont="1" applyBorder="1" applyProtection="1"/>
    <xf numFmtId="0" fontId="7" fillId="0" borderId="52" xfId="0" applyFont="1" applyFill="1" applyBorder="1" applyAlignment="1" applyProtection="1">
      <alignment horizontal="left"/>
    </xf>
    <xf numFmtId="0" fontId="17" fillId="0" borderId="52" xfId="0" applyFont="1" applyFill="1" applyBorder="1" applyAlignment="1" applyProtection="1">
      <alignment horizontal="left"/>
    </xf>
    <xf numFmtId="0" fontId="17" fillId="0" borderId="52" xfId="0" applyFont="1" applyFill="1" applyBorder="1" applyAlignment="1" applyProtection="1">
      <alignment horizontal="left" vertical="center" wrapText="1" indent="1"/>
    </xf>
    <xf numFmtId="0" fontId="7" fillId="0" borderId="52" xfId="0" applyFont="1" applyFill="1" applyBorder="1" applyProtection="1"/>
    <xf numFmtId="0" fontId="17" fillId="0" borderId="52" xfId="0" applyFont="1" applyFill="1" applyBorder="1" applyProtection="1"/>
    <xf numFmtId="0" fontId="43" fillId="0" borderId="5" xfId="0" applyFont="1" applyFill="1" applyBorder="1" applyAlignment="1" applyProtection="1">
      <alignment vertical="center"/>
    </xf>
    <xf numFmtId="0" fontId="44" fillId="0" borderId="52" xfId="0" applyFont="1" applyFill="1" applyBorder="1" applyProtection="1"/>
    <xf numFmtId="0" fontId="17" fillId="0" borderId="52" xfId="0" applyFont="1" applyFill="1" applyBorder="1" applyAlignment="1" applyProtection="1">
      <alignment horizontal="left" indent="1"/>
    </xf>
    <xf numFmtId="0" fontId="17" fillId="0" borderId="52" xfId="0" applyFont="1" applyFill="1" applyBorder="1" applyAlignment="1" applyProtection="1">
      <alignment horizontal="left" indent="2"/>
    </xf>
    <xf numFmtId="0" fontId="17" fillId="0" borderId="52" xfId="0" applyFont="1" applyFill="1" applyBorder="1" applyAlignment="1" applyProtection="1">
      <alignment horizontal="left" vertical="center" indent="1"/>
    </xf>
    <xf numFmtId="0" fontId="17" fillId="0" borderId="52" xfId="0" applyFont="1" applyFill="1" applyBorder="1" applyAlignment="1" applyProtection="1">
      <alignment horizontal="left" wrapText="1" indent="1"/>
    </xf>
    <xf numFmtId="0" fontId="7" fillId="0" borderId="52" xfId="0" applyFont="1" applyFill="1" applyBorder="1" applyAlignment="1" applyProtection="1">
      <alignment wrapText="1"/>
    </xf>
    <xf numFmtId="0" fontId="44" fillId="0" borderId="52" xfId="0" applyFont="1" applyFill="1" applyBorder="1" applyAlignment="1" applyProtection="1">
      <alignment horizontal="left"/>
    </xf>
    <xf numFmtId="0" fontId="17" fillId="0" borderId="52" xfId="0" applyFont="1" applyFill="1" applyBorder="1" applyAlignment="1" applyProtection="1">
      <alignment horizontal="left" wrapText="1" indent="2"/>
    </xf>
    <xf numFmtId="0" fontId="17" fillId="0" borderId="42" xfId="0" applyFont="1" applyFill="1" applyBorder="1" applyAlignment="1" applyProtection="1">
      <alignment horizontal="left" wrapText="1" indent="1"/>
    </xf>
    <xf numFmtId="0" fontId="7" fillId="0" borderId="42" xfId="0" applyFont="1" applyFill="1" applyBorder="1" applyAlignment="1" applyProtection="1">
      <alignment wrapText="1"/>
    </xf>
    <xf numFmtId="49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vertical="top" wrapText="1"/>
    </xf>
    <xf numFmtId="0" fontId="46" fillId="0" borderId="0" xfId="0" applyFont="1" applyFill="1" applyAlignment="1" applyProtection="1">
      <alignment vertical="center" wrapText="1"/>
    </xf>
    <xf numFmtId="0" fontId="46" fillId="0" borderId="0" xfId="0" applyFont="1" applyFill="1" applyProtection="1"/>
    <xf numFmtId="49" fontId="38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49" fontId="38" fillId="0" borderId="0" xfId="159" applyNumberFormat="1" applyFont="1" applyFill="1" applyAlignment="1" applyProtection="1">
      <alignment vertical="center"/>
    </xf>
    <xf numFmtId="49" fontId="38" fillId="2" borderId="52" xfId="0" applyNumberFormat="1" applyFont="1" applyFill="1" applyBorder="1" applyAlignment="1" applyProtection="1">
      <alignment horizontal="center" vertical="center"/>
    </xf>
    <xf numFmtId="0" fontId="38" fillId="2" borderId="52" xfId="0" applyFont="1" applyFill="1" applyBorder="1" applyAlignment="1" applyProtection="1">
      <alignment vertical="center"/>
    </xf>
    <xf numFmtId="0" fontId="38" fillId="2" borderId="52" xfId="0" applyFont="1" applyFill="1" applyBorder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 wrapText="1"/>
    </xf>
    <xf numFmtId="49" fontId="38" fillId="2" borderId="5" xfId="0" applyNumberFormat="1" applyFont="1" applyFill="1" applyBorder="1" applyAlignment="1" applyProtection="1">
      <alignment horizontal="center" vertical="center"/>
    </xf>
    <xf numFmtId="0" fontId="38" fillId="0" borderId="52" xfId="0" applyFont="1" applyBorder="1" applyAlignment="1" applyProtection="1">
      <alignment vertical="center"/>
    </xf>
    <xf numFmtId="0" fontId="38" fillId="0" borderId="52" xfId="0" applyFont="1" applyFill="1" applyBorder="1" applyAlignment="1" applyProtection="1">
      <alignment vertical="center"/>
    </xf>
    <xf numFmtId="0" fontId="6" fillId="25" borderId="52" xfId="0" applyFont="1" applyFill="1" applyBorder="1" applyAlignment="1" applyProtection="1">
      <alignment vertical="center"/>
    </xf>
    <xf numFmtId="0" fontId="38" fillId="0" borderId="52" xfId="0" applyFont="1" applyFill="1" applyBorder="1" applyAlignment="1" applyProtection="1">
      <alignment horizontal="left" vertical="center" indent="1"/>
    </xf>
    <xf numFmtId="0" fontId="6" fillId="0" borderId="52" xfId="0" applyFont="1" applyBorder="1" applyAlignment="1" applyProtection="1">
      <alignment horizontal="left" vertical="center" wrapText="1" indent="2"/>
    </xf>
    <xf numFmtId="0" fontId="38" fillId="0" borderId="52" xfId="0" applyFont="1" applyBorder="1" applyAlignment="1" applyProtection="1">
      <alignment horizontal="left" vertical="center" indent="1"/>
    </xf>
    <xf numFmtId="0" fontId="6" fillId="0" borderId="52" xfId="0" applyFont="1" applyBorder="1" applyAlignment="1" applyProtection="1">
      <alignment horizontal="left" vertical="center" indent="2"/>
    </xf>
    <xf numFmtId="0" fontId="6" fillId="0" borderId="52" xfId="0" applyFont="1" applyFill="1" applyBorder="1" applyAlignment="1" applyProtection="1">
      <alignment horizontal="left" vertical="center" indent="2"/>
    </xf>
    <xf numFmtId="49" fontId="17" fillId="0" borderId="0" xfId="0" applyNumberFormat="1" applyFont="1" applyBorder="1" applyAlignment="1" applyProtection="1">
      <alignment horizontal="center" vertical="center"/>
    </xf>
    <xf numFmtId="0" fontId="38" fillId="0" borderId="0" xfId="0" applyFont="1" applyFill="1" applyAlignment="1" applyProtection="1">
      <alignment vertical="center"/>
    </xf>
    <xf numFmtId="0" fontId="6" fillId="0" borderId="0" xfId="159" applyFont="1" applyAlignment="1" applyProtection="1">
      <alignment vertical="center"/>
    </xf>
    <xf numFmtId="0" fontId="6" fillId="0" borderId="0" xfId="159" applyFont="1" applyFill="1" applyAlignment="1" applyProtection="1">
      <alignment vertical="center" wrapText="1"/>
    </xf>
    <xf numFmtId="0" fontId="6" fillId="0" borderId="0" xfId="159" applyFont="1" applyAlignment="1" applyProtection="1">
      <alignment horizontal="center" vertical="center"/>
    </xf>
    <xf numFmtId="0" fontId="6" fillId="0" borderId="0" xfId="159" applyFont="1" applyAlignment="1" applyProtection="1">
      <alignment vertical="center" wrapText="1"/>
    </xf>
    <xf numFmtId="0" fontId="7" fillId="0" borderId="0" xfId="160" applyFont="1" applyAlignment="1" applyProtection="1">
      <alignment vertical="center"/>
    </xf>
    <xf numFmtId="0" fontId="43" fillId="2" borderId="52" xfId="160" applyFont="1" applyFill="1" applyBorder="1" applyAlignment="1" applyProtection="1">
      <alignment horizontal="center" vertical="center"/>
    </xf>
    <xf numFmtId="49" fontId="43" fillId="2" borderId="52" xfId="160" applyNumberFormat="1" applyFont="1" applyFill="1" applyBorder="1" applyAlignment="1" applyProtection="1">
      <alignment horizontal="center" vertical="center"/>
    </xf>
    <xf numFmtId="0" fontId="43" fillId="2" borderId="52" xfId="160" applyFont="1" applyFill="1" applyBorder="1" applyAlignment="1" applyProtection="1">
      <alignment vertical="center"/>
    </xf>
    <xf numFmtId="49" fontId="44" fillId="2" borderId="52" xfId="160" quotePrefix="1" applyNumberFormat="1" applyFont="1" applyFill="1" applyBorder="1" applyAlignment="1" applyProtection="1">
      <alignment horizontal="center" vertical="center"/>
    </xf>
    <xf numFmtId="0" fontId="7" fillId="0" borderId="52" xfId="160" applyFont="1" applyBorder="1" applyAlignment="1" applyProtection="1">
      <alignment vertical="center"/>
    </xf>
    <xf numFmtId="0" fontId="7" fillId="0" borderId="52" xfId="160" applyFont="1" applyBorder="1" applyAlignment="1" applyProtection="1">
      <alignment horizontal="center" vertical="center"/>
    </xf>
    <xf numFmtId="0" fontId="51" fillId="0" borderId="0" xfId="159" applyFont="1" applyAlignment="1" applyProtection="1">
      <alignment vertical="center"/>
    </xf>
    <xf numFmtId="0" fontId="7" fillId="0" borderId="52" xfId="16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wrapText="1"/>
    </xf>
    <xf numFmtId="49" fontId="38" fillId="0" borderId="0" xfId="159" applyNumberFormat="1" applyFont="1" applyFill="1" applyAlignment="1" applyProtection="1">
      <alignment horizontal="left"/>
    </xf>
    <xf numFmtId="0" fontId="5" fillId="2" borderId="52" xfId="0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49" fontId="5" fillId="2" borderId="52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52" xfId="0" applyFont="1" applyBorder="1" applyAlignment="1" applyProtection="1">
      <alignment vertical="center"/>
    </xf>
    <xf numFmtId="0" fontId="6" fillId="0" borderId="0" xfId="0" applyFont="1" applyFill="1" applyProtection="1"/>
    <xf numFmtId="0" fontId="0" fillId="0" borderId="52" xfId="0" applyFont="1" applyFill="1" applyBorder="1" applyAlignment="1" applyProtection="1">
      <alignment horizontal="left" vertical="center" indent="2"/>
    </xf>
    <xf numFmtId="0" fontId="6" fillId="0" borderId="0" xfId="0" quotePrefix="1" applyFont="1" applyFill="1" applyProtection="1"/>
    <xf numFmtId="0" fontId="0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8" fillId="0" borderId="0" xfId="0" applyFont="1" applyProtection="1"/>
    <xf numFmtId="0" fontId="0" fillId="23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52" xfId="0" applyFont="1" applyBorder="1" applyAlignment="1" applyProtection="1">
      <alignment horizontal="left" vertical="center" indent="2"/>
    </xf>
    <xf numFmtId="0" fontId="0" fillId="0" borderId="0" xfId="0" applyFont="1" applyAlignment="1" applyProtection="1">
      <alignment vertical="center" wrapText="1"/>
    </xf>
    <xf numFmtId="0" fontId="24" fillId="0" borderId="0" xfId="22" applyFont="1" applyProtection="1"/>
    <xf numFmtId="49" fontId="23" fillId="0" borderId="0" xfId="22" applyNumberFormat="1" applyFont="1" applyFill="1" applyAlignment="1" applyProtection="1">
      <alignment horizontal="left"/>
    </xf>
    <xf numFmtId="49" fontId="5" fillId="0" borderId="0" xfId="22" applyNumberFormat="1" applyFont="1" applyFill="1" applyAlignment="1" applyProtection="1">
      <alignment horizontal="left"/>
    </xf>
    <xf numFmtId="49" fontId="26" fillId="2" borderId="1" xfId="22" applyNumberFormat="1" applyFont="1" applyFill="1" applyBorder="1" applyAlignment="1" applyProtection="1">
      <alignment horizontal="center"/>
    </xf>
    <xf numFmtId="49" fontId="25" fillId="2" borderId="1" xfId="22" applyNumberFormat="1" applyFont="1" applyFill="1" applyBorder="1" applyAlignment="1" applyProtection="1">
      <alignment horizontal="center"/>
    </xf>
    <xf numFmtId="0" fontId="25" fillId="2" borderId="1" xfId="22" applyFont="1" applyFill="1" applyBorder="1" applyAlignment="1" applyProtection="1">
      <alignment horizontal="center"/>
    </xf>
    <xf numFmtId="0" fontId="24" fillId="0" borderId="1" xfId="22" applyFont="1" applyBorder="1" applyAlignment="1" applyProtection="1">
      <alignment wrapText="1"/>
    </xf>
    <xf numFmtId="0" fontId="24" fillId="0" borderId="1" xfId="22" applyFont="1" applyBorder="1" applyAlignment="1" applyProtection="1">
      <alignment horizontal="center"/>
    </xf>
    <xf numFmtId="49" fontId="24" fillId="0" borderId="0" xfId="22" applyNumberFormat="1" applyFont="1" applyFill="1" applyAlignment="1" applyProtection="1">
      <alignment horizontal="center"/>
    </xf>
    <xf numFmtId="0" fontId="24" fillId="0" borderId="0" xfId="22" applyFont="1" applyFill="1" applyProtection="1"/>
    <xf numFmtId="0" fontId="27" fillId="2" borderId="1" xfId="22" applyFont="1" applyFill="1" applyBorder="1" applyAlignment="1" applyProtection="1">
      <alignment horizontal="center" vertical="center" wrapText="1"/>
    </xf>
    <xf numFmtId="0" fontId="28" fillId="0" borderId="0" xfId="22" applyFont="1" applyProtection="1"/>
    <xf numFmtId="0" fontId="24" fillId="0" borderId="2" xfId="22" applyFont="1" applyBorder="1" applyAlignment="1" applyProtection="1">
      <alignment horizontal="center"/>
    </xf>
    <xf numFmtId="49" fontId="5" fillId="2" borderId="1" xfId="22" applyNumberFormat="1" applyFont="1" applyFill="1" applyBorder="1" applyAlignment="1" applyProtection="1">
      <alignment horizontal="center"/>
    </xf>
    <xf numFmtId="0" fontId="5" fillId="2" borderId="1" xfId="22" applyFont="1" applyFill="1" applyBorder="1" applyAlignment="1" applyProtection="1">
      <alignment horizontal="center"/>
    </xf>
    <xf numFmtId="0" fontId="29" fillId="0" borderId="1" xfId="22" applyFont="1" applyBorder="1" applyAlignment="1" applyProtection="1">
      <alignment wrapText="1"/>
    </xf>
    <xf numFmtId="49" fontId="54" fillId="2" borderId="0" xfId="0" applyNumberFormat="1" applyFont="1" applyFill="1" applyAlignment="1" applyProtection="1">
      <alignment vertical="center"/>
    </xf>
    <xf numFmtId="49" fontId="53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30" fillId="0" borderId="0" xfId="0" applyFont="1" applyProtection="1"/>
    <xf numFmtId="0" fontId="0" fillId="0" borderId="44" xfId="0" applyBorder="1" applyProtection="1"/>
    <xf numFmtId="0" fontId="20" fillId="2" borderId="1" xfId="1" applyFont="1" applyFill="1" applyBorder="1" applyAlignment="1" applyProtection="1">
      <alignment horizontal="center" vertical="center"/>
    </xf>
    <xf numFmtId="0" fontId="20" fillId="2" borderId="37" xfId="1" applyFont="1" applyFill="1" applyBorder="1" applyAlignment="1" applyProtection="1">
      <alignment horizontal="center" vertical="center"/>
    </xf>
    <xf numFmtId="0" fontId="21" fillId="0" borderId="38" xfId="1" applyFont="1" applyBorder="1" applyAlignment="1" applyProtection="1">
      <alignment horizontal="center" vertical="center"/>
    </xf>
    <xf numFmtId="0" fontId="39" fillId="0" borderId="56" xfId="158" applyBorder="1" applyAlignment="1" applyProtection="1">
      <alignment horizontal="center" vertical="center"/>
    </xf>
    <xf numFmtId="0" fontId="21" fillId="0" borderId="55" xfId="1" applyFont="1" applyBorder="1" applyAlignment="1" applyProtection="1">
      <alignment horizontal="left" vertical="center"/>
    </xf>
    <xf numFmtId="0" fontId="30" fillId="0" borderId="1" xfId="0" applyFont="1" applyFill="1" applyBorder="1" applyAlignment="1" applyProtection="1">
      <alignment horizontal="center"/>
    </xf>
    <xf numFmtId="0" fontId="30" fillId="0" borderId="37" xfId="0" applyFont="1" applyFill="1" applyBorder="1" applyAlignment="1" applyProtection="1">
      <alignment horizontal="center"/>
    </xf>
    <xf numFmtId="0" fontId="30" fillId="0" borderId="56" xfId="0" applyFont="1" applyBorder="1" applyAlignment="1" applyProtection="1">
      <alignment horizontal="center" vertical="center"/>
    </xf>
    <xf numFmtId="0" fontId="30" fillId="0" borderId="60" xfId="0" applyFont="1" applyFill="1" applyBorder="1" applyAlignment="1" applyProtection="1">
      <alignment horizontal="center" vertical="center" wrapText="1"/>
    </xf>
    <xf numFmtId="0" fontId="21" fillId="0" borderId="61" xfId="1" applyFont="1" applyBorder="1" applyAlignment="1" applyProtection="1">
      <alignment horizontal="center" vertical="center"/>
    </xf>
    <xf numFmtId="0" fontId="21" fillId="0" borderId="56" xfId="1" applyFont="1" applyBorder="1" applyAlignment="1" applyProtection="1">
      <alignment horizontal="left" vertical="center"/>
    </xf>
    <xf numFmtId="0" fontId="39" fillId="0" borderId="32" xfId="158" applyBorder="1" applyAlignment="1" applyProtection="1">
      <alignment horizontal="center" vertical="center"/>
    </xf>
    <xf numFmtId="0" fontId="21" fillId="0" borderId="7" xfId="1" applyFont="1" applyBorder="1" applyAlignment="1" applyProtection="1">
      <alignment horizontal="left" vertical="center"/>
    </xf>
    <xf numFmtId="0" fontId="22" fillId="3" borderId="38" xfId="1" applyFont="1" applyFill="1" applyBorder="1" applyAlignment="1" applyProtection="1">
      <alignment horizontal="center" vertical="center"/>
    </xf>
    <xf numFmtId="0" fontId="22" fillId="3" borderId="32" xfId="1" applyFont="1" applyFill="1" applyBorder="1" applyAlignment="1" applyProtection="1">
      <alignment horizontal="left" vertical="center"/>
    </xf>
    <xf numFmtId="0" fontId="22" fillId="0" borderId="41" xfId="1" applyFont="1" applyBorder="1" applyAlignment="1" applyProtection="1">
      <alignment horizontal="center" vertical="center"/>
    </xf>
    <xf numFmtId="0" fontId="39" fillId="3" borderId="42" xfId="158" applyFill="1" applyBorder="1" applyAlignment="1" applyProtection="1">
      <alignment horizontal="center" vertical="center"/>
    </xf>
    <xf numFmtId="0" fontId="22" fillId="0" borderId="42" xfId="1" applyFont="1" applyBorder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0" fontId="0" fillId="0" borderId="1" xfId="0" applyFont="1" applyBorder="1" applyAlignment="1" applyProtection="1">
      <alignment wrapText="1"/>
    </xf>
    <xf numFmtId="0" fontId="38" fillId="0" borderId="30" xfId="20" applyFont="1" applyFill="1" applyBorder="1" applyAlignment="1" applyProtection="1">
      <protection locked="0"/>
    </xf>
    <xf numFmtId="0" fontId="5" fillId="3" borderId="57" xfId="20" applyFont="1" applyFill="1" applyBorder="1" applyAlignment="1" applyProtection="1">
      <protection locked="0"/>
    </xf>
    <xf numFmtId="14" fontId="5" fillId="3" borderId="57" xfId="20" applyNumberFormat="1" applyFont="1" applyFill="1" applyBorder="1" applyAlignment="1" applyProtection="1">
      <protection locked="0"/>
    </xf>
    <xf numFmtId="0" fontId="5" fillId="3" borderId="31" xfId="20" applyFont="1" applyFill="1" applyBorder="1" applyAlignment="1" applyProtection="1">
      <protection locked="0"/>
    </xf>
    <xf numFmtId="49" fontId="53" fillId="2" borderId="0" xfId="0" applyNumberFormat="1" applyFont="1" applyFill="1" applyAlignment="1" applyProtection="1">
      <alignment vertical="center"/>
    </xf>
    <xf numFmtId="49" fontId="5" fillId="2" borderId="0" xfId="0" applyNumberFormat="1" applyFont="1" applyFill="1" applyAlignment="1" applyProtection="1"/>
    <xf numFmtId="0" fontId="16" fillId="25" borderId="34" xfId="2" applyFont="1" applyFill="1" applyBorder="1" applyProtection="1">
      <alignment vertical="center"/>
    </xf>
    <xf numFmtId="0" fontId="4" fillId="0" borderId="0" xfId="20" applyProtection="1"/>
    <xf numFmtId="0" fontId="5" fillId="0" borderId="57" xfId="0" applyFont="1" applyFill="1" applyBorder="1" applyAlignment="1" applyProtection="1">
      <protection locked="0"/>
    </xf>
    <xf numFmtId="49" fontId="37" fillId="2" borderId="0" xfId="0" applyNumberFormat="1" applyFont="1" applyFill="1" applyBorder="1" applyAlignment="1" applyProtection="1">
      <alignment vertical="top"/>
    </xf>
    <xf numFmtId="49" fontId="37" fillId="2" borderId="0" xfId="0" applyNumberFormat="1" applyFont="1" applyFill="1" applyAlignment="1" applyProtection="1">
      <alignment vertical="top"/>
    </xf>
    <xf numFmtId="0" fontId="0" fillId="0" borderId="0" xfId="0" applyAlignment="1" applyProtection="1">
      <alignment vertical="center"/>
    </xf>
    <xf numFmtId="49" fontId="5" fillId="2" borderId="64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38" fillId="2" borderId="66" xfId="0" applyNumberFormat="1" applyFont="1" applyFill="1" applyBorder="1" applyAlignment="1" applyProtection="1">
      <alignment vertical="center"/>
    </xf>
    <xf numFmtId="49" fontId="38" fillId="2" borderId="67" xfId="0" applyNumberFormat="1" applyFont="1" applyFill="1" applyBorder="1" applyAlignment="1" applyProtection="1">
      <alignment vertical="center"/>
    </xf>
    <xf numFmtId="49" fontId="38" fillId="2" borderId="34" xfId="0" applyNumberFormat="1" applyFont="1" applyFill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vertical="center"/>
    </xf>
    <xf numFmtId="49" fontId="38" fillId="2" borderId="46" xfId="0" applyNumberFormat="1" applyFont="1" applyFill="1" applyBorder="1" applyAlignment="1" applyProtection="1">
      <alignment horizontal="center" vertical="center" wrapText="1"/>
    </xf>
    <xf numFmtId="49" fontId="38" fillId="0" borderId="0" xfId="0" applyNumberFormat="1" applyFont="1" applyFill="1" applyAlignment="1" applyProtection="1">
      <alignment horizontal="center"/>
    </xf>
    <xf numFmtId="49" fontId="38" fillId="2" borderId="5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Alignment="1" applyProtection="1">
      <alignment vertical="center" wrapText="1"/>
    </xf>
    <xf numFmtId="0" fontId="38" fillId="2" borderId="52" xfId="0" applyFont="1" applyFill="1" applyBorder="1" applyAlignment="1" applyProtection="1">
      <alignment horizontal="center" vertical="center" wrapText="1"/>
    </xf>
    <xf numFmtId="0" fontId="38" fillId="2" borderId="37" xfId="0" applyFont="1" applyFill="1" applyBorder="1" applyAlignment="1" applyProtection="1">
      <alignment horizontal="center" vertical="center"/>
    </xf>
    <xf numFmtId="49" fontId="5" fillId="2" borderId="46" xfId="0" applyNumberFormat="1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left" vertical="center" wrapText="1" indent="1"/>
    </xf>
    <xf numFmtId="49" fontId="6" fillId="2" borderId="52" xfId="0" applyNumberFormat="1" applyFont="1" applyFill="1" applyBorder="1" applyAlignment="1" applyProtection="1">
      <alignment horizontal="center" vertical="center"/>
    </xf>
    <xf numFmtId="49" fontId="6" fillId="2" borderId="37" xfId="0" applyNumberFormat="1" applyFont="1" applyFill="1" applyBorder="1" applyAlignment="1" applyProtection="1">
      <alignment horizontal="center" vertical="center"/>
    </xf>
    <xf numFmtId="49" fontId="6" fillId="2" borderId="60" xfId="0" applyNumberFormat="1" applyFont="1" applyFill="1" applyBorder="1" applyAlignment="1" applyProtection="1">
      <alignment horizontal="center" vertical="center"/>
    </xf>
    <xf numFmtId="49" fontId="6" fillId="2" borderId="57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left" vertical="center" wrapText="1" indent="1"/>
    </xf>
    <xf numFmtId="0" fontId="6" fillId="2" borderId="5" xfId="0" applyFont="1" applyFill="1" applyBorder="1" applyAlignment="1" applyProtection="1">
      <alignment horizontal="left" vertical="center" wrapText="1" indent="1"/>
    </xf>
    <xf numFmtId="49" fontId="5" fillId="2" borderId="41" xfId="0" applyNumberFormat="1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left" vertical="center" wrapText="1" indent="1"/>
    </xf>
    <xf numFmtId="0" fontId="6" fillId="0" borderId="73" xfId="0" applyFont="1" applyBorder="1" applyAlignment="1" applyProtection="1">
      <alignment vertical="center"/>
    </xf>
    <xf numFmtId="0" fontId="0" fillId="0" borderId="0" xfId="0" applyNumberFormat="1" applyFont="1" applyFill="1" applyProtection="1"/>
    <xf numFmtId="0" fontId="0" fillId="0" borderId="0" xfId="0" applyNumberFormat="1" applyFont="1" applyFill="1" applyAlignment="1" applyProtection="1">
      <alignment vertical="center"/>
    </xf>
    <xf numFmtId="49" fontId="50" fillId="0" borderId="0" xfId="0" applyNumberFormat="1" applyFont="1" applyAlignment="1" applyProtection="1">
      <alignment horizontal="left"/>
    </xf>
    <xf numFmtId="0" fontId="0" fillId="0" borderId="11" xfId="0" applyFont="1" applyBorder="1" applyProtection="1"/>
    <xf numFmtId="49" fontId="6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 applyProtection="1">
      <alignment horizontal="left" vertical="center" wrapText="1" indent="2"/>
    </xf>
    <xf numFmtId="0" fontId="0" fillId="0" borderId="0" xfId="0" applyNumberFormat="1" applyFont="1" applyProtection="1"/>
    <xf numFmtId="0" fontId="6" fillId="0" borderId="1" xfId="19" applyFont="1" applyFill="1" applyBorder="1" applyAlignment="1" applyProtection="1">
      <alignment horizontal="left" vertical="center" wrapText="1"/>
    </xf>
    <xf numFmtId="0" fontId="0" fillId="0" borderId="0" xfId="0" applyNumberFormat="1" applyFont="1" applyAlignment="1" applyProtection="1">
      <alignment vertical="center"/>
    </xf>
    <xf numFmtId="0" fontId="6" fillId="0" borderId="1" xfId="19" applyFont="1" applyFill="1" applyBorder="1" applyAlignment="1" applyProtection="1">
      <alignment horizontal="left" vertical="center" wrapText="1" indent="1"/>
    </xf>
    <xf numFmtId="49" fontId="43" fillId="2" borderId="0" xfId="0" applyNumberFormat="1" applyFont="1" applyFill="1" applyAlignment="1" applyProtection="1">
      <alignment vertical="center"/>
    </xf>
    <xf numFmtId="0" fontId="4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3" fillId="2" borderId="52" xfId="0" applyFont="1" applyFill="1" applyBorder="1" applyAlignment="1" applyProtection="1">
      <alignment vertical="center"/>
    </xf>
    <xf numFmtId="0" fontId="43" fillId="2" borderId="52" xfId="0" applyFont="1" applyFill="1" applyBorder="1" applyAlignment="1" applyProtection="1">
      <alignment horizontal="center" vertical="center"/>
    </xf>
    <xf numFmtId="0" fontId="43" fillId="0" borderId="0" xfId="0" applyFont="1" applyFill="1" applyAlignment="1" applyProtection="1">
      <alignment horizontal="center" vertical="center"/>
    </xf>
    <xf numFmtId="49" fontId="44" fillId="2" borderId="46" xfId="0" applyNumberFormat="1" applyFont="1" applyFill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vertical="center"/>
    </xf>
    <xf numFmtId="0" fontId="7" fillId="0" borderId="0" xfId="0" quotePrefix="1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 wrapText="1"/>
    </xf>
    <xf numFmtId="49" fontId="44" fillId="2" borderId="36" xfId="0" applyNumberFormat="1" applyFont="1" applyFill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left" vertical="center" indent="1"/>
    </xf>
    <xf numFmtId="0" fontId="47" fillId="0" borderId="0" xfId="0" applyFont="1" applyFill="1" applyAlignment="1" applyProtection="1">
      <alignment vertical="center"/>
    </xf>
    <xf numFmtId="0" fontId="48" fillId="0" borderId="52" xfId="0" applyFont="1" applyBorder="1" applyAlignment="1" applyProtection="1">
      <alignment vertical="center"/>
    </xf>
    <xf numFmtId="0" fontId="7" fillId="0" borderId="54" xfId="0" applyFont="1" applyBorder="1" applyAlignment="1" applyProtection="1">
      <alignment vertical="center"/>
    </xf>
    <xf numFmtId="0" fontId="17" fillId="0" borderId="52" xfId="0" applyFont="1" applyBorder="1" applyAlignment="1" applyProtection="1">
      <alignment vertical="center"/>
    </xf>
    <xf numFmtId="0" fontId="17" fillId="0" borderId="52" xfId="0" applyFont="1" applyBorder="1" applyAlignment="1" applyProtection="1">
      <alignment vertical="center" wrapText="1"/>
    </xf>
    <xf numFmtId="49" fontId="43" fillId="0" borderId="0" xfId="0" applyNumberFormat="1" applyFont="1" applyFill="1" applyBorder="1" applyAlignment="1" applyProtection="1">
      <alignment horizontal="left" vertical="center"/>
    </xf>
    <xf numFmtId="0" fontId="17" fillId="0" borderId="52" xfId="0" applyFont="1" applyFill="1" applyBorder="1" applyAlignment="1" applyProtection="1">
      <alignment vertical="center"/>
    </xf>
    <xf numFmtId="0" fontId="7" fillId="24" borderId="52" xfId="0" applyFont="1" applyFill="1" applyBorder="1" applyAlignment="1" applyProtection="1">
      <alignment vertical="center"/>
    </xf>
    <xf numFmtId="0" fontId="17" fillId="24" borderId="52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7" fillId="0" borderId="0" xfId="0" applyFont="1" applyAlignment="1" applyProtection="1">
      <alignment vertical="center" wrapText="1"/>
    </xf>
    <xf numFmtId="0" fontId="47" fillId="0" borderId="0" xfId="0" applyFont="1" applyAlignment="1" applyProtection="1">
      <alignment vertical="center" wrapText="1"/>
    </xf>
    <xf numFmtId="49" fontId="20" fillId="0" borderId="0" xfId="0" applyNumberFormat="1" applyFont="1" applyFill="1" applyBorder="1" applyAlignment="1" applyProtection="1">
      <alignment horizontal="left" vertical="top" wrapText="1"/>
    </xf>
    <xf numFmtId="0" fontId="16" fillId="0" borderId="0" xfId="2" applyFont="1" applyFill="1" applyBorder="1" applyProtection="1">
      <alignment vertical="center"/>
    </xf>
    <xf numFmtId="49" fontId="38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18" borderId="52" xfId="0" applyFont="1" applyFill="1" applyBorder="1" applyAlignment="1" applyProtection="1"/>
    <xf numFmtId="3" fontId="29" fillId="0" borderId="1" xfId="22" applyNumberFormat="1" applyFont="1" applyBorder="1" applyAlignment="1" applyProtection="1">
      <protection locked="0"/>
    </xf>
    <xf numFmtId="3" fontId="29" fillId="0" borderId="52" xfId="22" applyNumberFormat="1" applyFont="1" applyBorder="1" applyAlignment="1" applyProtection="1">
      <protection locked="0"/>
    </xf>
    <xf numFmtId="3" fontId="6" fillId="0" borderId="1" xfId="0" applyNumberFormat="1" applyFont="1" applyBorder="1" applyProtection="1">
      <protection locked="0"/>
    </xf>
    <xf numFmtId="3" fontId="55" fillId="0" borderId="5" xfId="0" applyNumberFormat="1" applyFont="1" applyFill="1" applyBorder="1" applyAlignment="1" applyProtection="1">
      <protection locked="0"/>
    </xf>
    <xf numFmtId="3" fontId="6" fillId="0" borderId="5" xfId="0" applyNumberFormat="1" applyFont="1" applyBorder="1" applyAlignment="1" applyProtection="1">
      <alignment horizontal="left"/>
    </xf>
    <xf numFmtId="3" fontId="6" fillId="0" borderId="40" xfId="0" applyNumberFormat="1" applyFont="1" applyBorder="1" applyAlignment="1" applyProtection="1">
      <alignment horizontal="left"/>
    </xf>
    <xf numFmtId="3" fontId="55" fillId="0" borderId="40" xfId="0" applyNumberFormat="1" applyFont="1" applyFill="1" applyBorder="1" applyAlignment="1" applyProtection="1">
      <protection locked="0"/>
    </xf>
    <xf numFmtId="3" fontId="6" fillId="0" borderId="52" xfId="0" applyNumberFormat="1" applyFont="1" applyBorder="1" applyAlignment="1" applyProtection="1">
      <protection locked="0"/>
    </xf>
    <xf numFmtId="3" fontId="6" fillId="0" borderId="52" xfId="0" applyNumberFormat="1" applyFont="1" applyBorder="1" applyAlignment="1" applyProtection="1">
      <alignment horizontal="left"/>
    </xf>
    <xf numFmtId="3" fontId="6" fillId="0" borderId="37" xfId="0" applyNumberFormat="1" applyFont="1" applyBorder="1" applyAlignment="1" applyProtection="1">
      <alignment horizontal="left"/>
    </xf>
    <xf numFmtId="3" fontId="6" fillId="25" borderId="37" xfId="0" applyNumberFormat="1" applyFont="1" applyFill="1" applyBorder="1" applyAlignment="1" applyProtection="1"/>
    <xf numFmtId="3" fontId="6" fillId="0" borderId="42" xfId="0" applyNumberFormat="1" applyFont="1" applyBorder="1" applyAlignment="1" applyProtection="1">
      <protection locked="0"/>
    </xf>
    <xf numFmtId="3" fontId="6" fillId="0" borderId="42" xfId="0" applyNumberFormat="1" applyFont="1" applyBorder="1" applyAlignment="1" applyProtection="1">
      <alignment horizontal="left"/>
    </xf>
    <xf numFmtId="3" fontId="6" fillId="0" borderId="43" xfId="0" applyNumberFormat="1" applyFont="1" applyBorder="1" applyAlignment="1" applyProtection="1">
      <alignment horizontal="left"/>
    </xf>
    <xf numFmtId="3" fontId="6" fillId="25" borderId="60" xfId="0" applyNumberFormat="1" applyFont="1" applyFill="1" applyBorder="1" applyAlignment="1" applyProtection="1"/>
    <xf numFmtId="3" fontId="0" fillId="0" borderId="1" xfId="23" applyNumberFormat="1" applyFont="1" applyFill="1" applyBorder="1" applyProtection="1">
      <protection locked="0"/>
    </xf>
    <xf numFmtId="3" fontId="6" fillId="0" borderId="37" xfId="0" applyNumberFormat="1" applyFont="1" applyBorder="1" applyAlignment="1" applyProtection="1">
      <protection locked="0"/>
    </xf>
    <xf numFmtId="3" fontId="0" fillId="25" borderId="1" xfId="23" applyNumberFormat="1" applyFont="1" applyFill="1" applyBorder="1" applyProtection="1"/>
    <xf numFmtId="3" fontId="6" fillId="0" borderId="52" xfId="3" applyNumberFormat="1" applyFont="1" applyFill="1" applyBorder="1" applyProtection="1">
      <alignment horizontal="right" vertical="center"/>
      <protection locked="0"/>
    </xf>
    <xf numFmtId="3" fontId="7" fillId="25" borderId="5" xfId="0" applyNumberFormat="1" applyFont="1" applyFill="1" applyBorder="1" applyAlignment="1" applyProtection="1"/>
    <xf numFmtId="3" fontId="7" fillId="25" borderId="52" xfId="0" applyNumberFormat="1" applyFont="1" applyFill="1" applyBorder="1" applyAlignment="1" applyProtection="1"/>
    <xf numFmtId="3" fontId="7" fillId="0" borderId="52" xfId="0" applyNumberFormat="1" applyFont="1" applyBorder="1" applyAlignment="1" applyProtection="1">
      <protection locked="0"/>
    </xf>
    <xf numFmtId="3" fontId="7" fillId="0" borderId="52" xfId="0" applyNumberFormat="1" applyFont="1" applyFill="1" applyBorder="1" applyAlignment="1" applyProtection="1">
      <protection locked="0"/>
    </xf>
    <xf numFmtId="3" fontId="7" fillId="0" borderId="52" xfId="0" applyNumberFormat="1" applyFont="1" applyFill="1" applyBorder="1" applyAlignment="1" applyProtection="1">
      <alignment wrapText="1"/>
      <protection locked="0"/>
    </xf>
    <xf numFmtId="3" fontId="6" fillId="25" borderId="52" xfId="0" applyNumberFormat="1" applyFont="1" applyFill="1" applyBorder="1" applyAlignment="1" applyProtection="1"/>
    <xf numFmtId="3" fontId="6" fillId="0" borderId="52" xfId="0" applyNumberFormat="1" applyFont="1" applyFill="1" applyBorder="1" applyAlignment="1" applyProtection="1">
      <protection locked="0"/>
    </xf>
    <xf numFmtId="3" fontId="0" fillId="0" borderId="52" xfId="0" applyNumberFormat="1" applyFill="1" applyBorder="1" applyAlignment="1" applyProtection="1">
      <protection locked="0"/>
    </xf>
    <xf numFmtId="9" fontId="6" fillId="25" borderId="52" xfId="0" applyNumberFormat="1" applyFont="1" applyFill="1" applyBorder="1" applyAlignment="1" applyProtection="1"/>
    <xf numFmtId="3" fontId="0" fillId="0" borderId="52" xfId="0" applyNumberFormat="1" applyFont="1" applyFill="1" applyBorder="1" applyAlignment="1" applyProtection="1">
      <protection locked="0"/>
    </xf>
    <xf numFmtId="3" fontId="0" fillId="25" borderId="52" xfId="0" applyNumberFormat="1" applyFont="1" applyFill="1" applyBorder="1" applyAlignment="1" applyProtection="1"/>
    <xf numFmtId="3" fontId="0" fillId="0" borderId="52" xfId="0" applyNumberFormat="1" applyFont="1" applyBorder="1" applyAlignment="1" applyProtection="1">
      <protection locked="0"/>
    </xf>
    <xf numFmtId="0" fontId="42" fillId="19" borderId="65" xfId="1" applyFont="1" applyFill="1" applyBorder="1" applyAlignment="1" applyProtection="1">
      <alignment horizontal="center" vertical="center"/>
    </xf>
    <xf numFmtId="0" fontId="42" fillId="19" borderId="53" xfId="1" applyFont="1" applyFill="1" applyBorder="1" applyAlignment="1" applyProtection="1">
      <alignment horizontal="center" vertical="center"/>
    </xf>
    <xf numFmtId="0" fontId="42" fillId="19" borderId="57" xfId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top" wrapText="1"/>
    </xf>
    <xf numFmtId="0" fontId="36" fillId="3" borderId="0" xfId="20" applyFont="1" applyFill="1" applyAlignment="1" applyProtection="1">
      <alignment horizontal="left" vertical="top"/>
    </xf>
    <xf numFmtId="0" fontId="20" fillId="20" borderId="65" xfId="1" applyFont="1" applyFill="1" applyBorder="1" applyAlignment="1" applyProtection="1">
      <alignment horizontal="center" vertical="center" wrapText="1"/>
    </xf>
    <xf numFmtId="0" fontId="20" fillId="20" borderId="53" xfId="1" applyFont="1" applyFill="1" applyBorder="1" applyAlignment="1" applyProtection="1">
      <alignment horizontal="center" vertical="center" wrapText="1"/>
    </xf>
    <xf numFmtId="0" fontId="20" fillId="20" borderId="57" xfId="1" applyFont="1" applyFill="1" applyBorder="1" applyAlignment="1" applyProtection="1">
      <alignment horizontal="center" vertical="center" wrapText="1"/>
    </xf>
    <xf numFmtId="0" fontId="42" fillId="21" borderId="65" xfId="1" applyFont="1" applyFill="1" applyBorder="1" applyAlignment="1" applyProtection="1">
      <alignment horizontal="center" vertical="center"/>
    </xf>
    <xf numFmtId="0" fontId="42" fillId="21" borderId="53" xfId="1" applyFont="1" applyFill="1" applyBorder="1" applyAlignment="1" applyProtection="1">
      <alignment horizontal="center" vertical="center"/>
    </xf>
    <xf numFmtId="0" fontId="42" fillId="21" borderId="57" xfId="1" applyFont="1" applyFill="1" applyBorder="1" applyAlignment="1" applyProtection="1">
      <alignment horizontal="center" vertical="center"/>
    </xf>
    <xf numFmtId="0" fontId="20" fillId="22" borderId="65" xfId="1" applyFont="1" applyFill="1" applyBorder="1" applyAlignment="1" applyProtection="1">
      <alignment horizontal="center" vertical="center"/>
    </xf>
    <xf numFmtId="0" fontId="20" fillId="22" borderId="53" xfId="1" applyFont="1" applyFill="1" applyBorder="1" applyAlignment="1" applyProtection="1">
      <alignment horizontal="center" vertical="center"/>
    </xf>
    <xf numFmtId="0" fontId="20" fillId="22" borderId="57" xfId="1" applyFont="1" applyFill="1" applyBorder="1" applyAlignment="1" applyProtection="1">
      <alignment horizontal="center" vertical="center"/>
    </xf>
    <xf numFmtId="0" fontId="32" fillId="2" borderId="46" xfId="20" applyFont="1" applyFill="1" applyBorder="1" applyAlignment="1" applyProtection="1">
      <alignment horizontal="center" vertical="center"/>
    </xf>
    <xf numFmtId="0" fontId="32" fillId="2" borderId="58" xfId="20" applyFont="1" applyFill="1" applyBorder="1" applyAlignment="1" applyProtection="1">
      <alignment horizontal="center" vertical="center"/>
    </xf>
    <xf numFmtId="0" fontId="32" fillId="2" borderId="59" xfId="20" applyFont="1" applyFill="1" applyBorder="1" applyAlignment="1" applyProtection="1">
      <alignment horizontal="center" vertical="center"/>
    </xf>
    <xf numFmtId="0" fontId="20" fillId="2" borderId="11" xfId="1" applyFont="1" applyFill="1" applyBorder="1" applyAlignment="1" applyProtection="1">
      <alignment horizontal="center" vertical="center" wrapText="1"/>
    </xf>
    <xf numFmtId="0" fontId="20" fillId="2" borderId="45" xfId="1" applyFont="1" applyFill="1" applyBorder="1" applyAlignment="1" applyProtection="1">
      <alignment horizontal="center" vertical="center" wrapText="1"/>
    </xf>
    <xf numFmtId="0" fontId="30" fillId="0" borderId="56" xfId="0" applyFont="1" applyFill="1" applyBorder="1" applyAlignment="1" applyProtection="1">
      <alignment horizontal="center" vertical="top" wrapText="1"/>
    </xf>
    <xf numFmtId="0" fontId="30" fillId="0" borderId="32" xfId="0" applyFont="1" applyFill="1" applyBorder="1" applyAlignment="1" applyProtection="1">
      <alignment horizontal="center" vertical="top" wrapText="1"/>
    </xf>
    <xf numFmtId="0" fontId="30" fillId="0" borderId="60" xfId="0" applyFont="1" applyFill="1" applyBorder="1" applyAlignment="1" applyProtection="1">
      <alignment horizontal="center" vertical="center" wrapText="1"/>
    </xf>
    <xf numFmtId="0" fontId="30" fillId="0" borderId="39" xfId="0" applyFont="1" applyFill="1" applyBorder="1" applyAlignment="1" applyProtection="1">
      <alignment horizontal="center" vertical="center" wrapText="1"/>
    </xf>
    <xf numFmtId="0" fontId="20" fillId="2" borderId="61" xfId="1" applyFont="1" applyFill="1" applyBorder="1" applyAlignment="1" applyProtection="1">
      <alignment horizontal="center" vertical="center" wrapText="1"/>
    </xf>
    <xf numFmtId="0" fontId="20" fillId="2" borderId="35" xfId="1" applyFont="1" applyFill="1" applyBorder="1" applyAlignment="1" applyProtection="1">
      <alignment horizontal="center" vertical="center" wrapText="1"/>
    </xf>
    <xf numFmtId="0" fontId="20" fillId="2" borderId="56" xfId="1" applyFont="1" applyFill="1" applyBorder="1" applyAlignment="1" applyProtection="1">
      <alignment horizontal="center" vertical="center" wrapText="1"/>
    </xf>
    <xf numFmtId="0" fontId="20" fillId="2" borderId="5" xfId="1" applyFont="1" applyFill="1" applyBorder="1" applyAlignment="1" applyProtection="1">
      <alignment horizontal="center" vertical="center" wrapText="1"/>
    </xf>
    <xf numFmtId="0" fontId="20" fillId="2" borderId="56" xfId="1" applyFont="1" applyFill="1" applyBorder="1" applyAlignment="1" applyProtection="1">
      <alignment horizontal="center" vertical="center"/>
    </xf>
    <xf numFmtId="0" fontId="20" fillId="2" borderId="5" xfId="1" applyFont="1" applyFill="1" applyBorder="1" applyAlignment="1" applyProtection="1">
      <alignment horizontal="center" vertical="center"/>
    </xf>
    <xf numFmtId="0" fontId="30" fillId="0" borderId="71" xfId="0" applyFont="1" applyFill="1" applyBorder="1" applyAlignment="1" applyProtection="1">
      <alignment horizontal="center" vertical="top" wrapText="1"/>
    </xf>
    <xf numFmtId="0" fontId="30" fillId="0" borderId="72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horizontal="left"/>
    </xf>
    <xf numFmtId="0" fontId="16" fillId="17" borderId="63" xfId="2" applyFont="1" applyFill="1" applyBorder="1" applyAlignment="1" applyProtection="1">
      <alignment vertical="top" wrapText="1"/>
    </xf>
    <xf numFmtId="0" fontId="16" fillId="17" borderId="0" xfId="2" applyFont="1" applyFill="1" applyBorder="1" applyAlignment="1" applyProtection="1">
      <alignment vertical="top" wrapText="1"/>
    </xf>
    <xf numFmtId="0" fontId="16" fillId="17" borderId="44" xfId="2" applyFont="1" applyFill="1" applyBorder="1" applyAlignment="1" applyProtection="1">
      <alignment vertical="top" wrapText="1"/>
    </xf>
    <xf numFmtId="49" fontId="5" fillId="2" borderId="65" xfId="0" applyNumberFormat="1" applyFont="1" applyFill="1" applyBorder="1" applyAlignment="1" applyProtection="1">
      <alignment horizontal="left" vertical="center"/>
    </xf>
    <xf numFmtId="49" fontId="5" fillId="2" borderId="53" xfId="0" applyNumberFormat="1" applyFont="1" applyFill="1" applyBorder="1" applyAlignment="1" applyProtection="1">
      <alignment horizontal="left" vertical="center"/>
    </xf>
    <xf numFmtId="49" fontId="5" fillId="2" borderId="57" xfId="0" applyNumberFormat="1" applyFont="1" applyFill="1" applyBorder="1" applyAlignment="1" applyProtection="1">
      <alignment horizontal="left" vertical="center"/>
    </xf>
    <xf numFmtId="0" fontId="38" fillId="2" borderId="60" xfId="0" applyFont="1" applyFill="1" applyBorder="1" applyAlignment="1" applyProtection="1">
      <alignment horizontal="center" vertical="center" wrapText="1"/>
    </xf>
    <xf numFmtId="0" fontId="38" fillId="2" borderId="40" xfId="0" applyFont="1" applyFill="1" applyBorder="1" applyAlignment="1" applyProtection="1">
      <alignment horizontal="center" vertical="center" wrapText="1"/>
    </xf>
    <xf numFmtId="0" fontId="38" fillId="2" borderId="38" xfId="0" applyFont="1" applyFill="1" applyBorder="1" applyAlignment="1" applyProtection="1">
      <alignment horizontal="center" vertical="center" wrapText="1"/>
    </xf>
    <xf numFmtId="0" fontId="38" fillId="2" borderId="35" xfId="0" applyFont="1" applyFill="1" applyBorder="1" applyAlignment="1" applyProtection="1">
      <alignment horizontal="center" vertical="center" wrapText="1"/>
    </xf>
    <xf numFmtId="0" fontId="38" fillId="2" borderId="68" xfId="0" applyFont="1" applyFill="1" applyBorder="1" applyAlignment="1" applyProtection="1">
      <alignment horizontal="center" vertical="center" wrapText="1"/>
    </xf>
    <xf numFmtId="0" fontId="38" fillId="2" borderId="69" xfId="0" applyFont="1" applyFill="1" applyBorder="1" applyAlignment="1" applyProtection="1">
      <alignment horizontal="center" vertical="center" wrapText="1"/>
    </xf>
    <xf numFmtId="0" fontId="38" fillId="2" borderId="70" xfId="0" applyFont="1" applyFill="1" applyBorder="1" applyAlignment="1" applyProtection="1">
      <alignment horizontal="center" vertical="center" wrapText="1"/>
    </xf>
    <xf numFmtId="0" fontId="16" fillId="17" borderId="47" xfId="2" applyFont="1" applyFill="1" applyBorder="1" applyAlignment="1" applyProtection="1">
      <alignment horizontal="left" vertical="center" wrapText="1"/>
    </xf>
    <xf numFmtId="0" fontId="16" fillId="17" borderId="48" xfId="2" applyFont="1" applyFill="1" applyBorder="1" applyAlignment="1" applyProtection="1">
      <alignment horizontal="left" vertical="center" wrapText="1"/>
    </xf>
    <xf numFmtId="49" fontId="43" fillId="2" borderId="52" xfId="0" applyNumberFormat="1" applyFont="1" applyFill="1" applyBorder="1" applyAlignment="1" applyProtection="1">
      <alignment horizontal="left" vertical="center"/>
    </xf>
    <xf numFmtId="0" fontId="16" fillId="17" borderId="63" xfId="2" applyFont="1" applyFill="1" applyBorder="1" applyAlignment="1" applyProtection="1">
      <alignment horizontal="left" vertical="center" wrapText="1"/>
    </xf>
    <xf numFmtId="0" fontId="16" fillId="17" borderId="0" xfId="2" applyFont="1" applyFill="1" applyBorder="1" applyAlignment="1" applyProtection="1">
      <alignment horizontal="left" vertical="center" wrapText="1"/>
    </xf>
    <xf numFmtId="49" fontId="53" fillId="2" borderId="0" xfId="0" applyNumberFormat="1" applyFont="1" applyFill="1" applyAlignment="1" applyProtection="1">
      <alignment vertical="center" wrapText="1"/>
    </xf>
    <xf numFmtId="0" fontId="16" fillId="17" borderId="63" xfId="2" applyFont="1" applyFill="1" applyBorder="1" applyAlignment="1" applyProtection="1">
      <alignment horizontal="left" vertical="top" wrapText="1"/>
    </xf>
    <xf numFmtId="0" fontId="16" fillId="17" borderId="0" xfId="2" applyFont="1" applyFill="1" applyBorder="1" applyAlignment="1" applyProtection="1">
      <alignment horizontal="left" vertical="top" wrapText="1"/>
    </xf>
  </cellXfs>
  <cellStyles count="161">
    <cellStyle name="checkExposure" xfId="24"/>
    <cellStyle name="checkExposure 2" xfId="113"/>
    <cellStyle name="checkResult" xfId="25"/>
    <cellStyle name="checkResult 2" xfId="99"/>
    <cellStyle name="Comma" xfId="23" builtinId="3"/>
    <cellStyle name="greyed" xfId="17"/>
    <cellStyle name="greyed 2" xfId="97"/>
    <cellStyle name="Heading 1 2" xfId="12"/>
    <cellStyle name="Heading 2 2" xfId="13"/>
    <cellStyle name="Heading 2 2 2" xfId="103" hidden="1"/>
    <cellStyle name="Heading 2 2 2" xfId="101" hidden="1"/>
    <cellStyle name="Heading 2 2 2" xfId="107" hidden="1"/>
    <cellStyle name="Heading 2 2 2" xfId="105" hidden="1"/>
    <cellStyle name="Heading 2 2 2" xfId="111" hidden="1"/>
    <cellStyle name="Heading 2 2 2" xfId="109" hidden="1"/>
    <cellStyle name="Heading 2 2 2" xfId="116" hidden="1"/>
    <cellStyle name="Heading 2 2 2" xfId="114" hidden="1"/>
    <cellStyle name="Heading 2 2 2" xfId="120" hidden="1"/>
    <cellStyle name="Heading 2 2 2" xfId="118" hidden="1"/>
    <cellStyle name="Heading 2 2 2" xfId="124" hidden="1"/>
    <cellStyle name="Heading 2 2 2" xfId="122" hidden="1"/>
    <cellStyle name="Heading 2 2 2" xfId="135" hidden="1"/>
    <cellStyle name="Heading 2 2 2" xfId="133" hidden="1"/>
    <cellStyle name="Heading 2 2 2" xfId="139" hidden="1"/>
    <cellStyle name="Heading 2 2 2" xfId="137" hidden="1"/>
    <cellStyle name="Heading 2 2 2" xfId="143" hidden="1"/>
    <cellStyle name="Heading 2 2 2" xfId="141" hidden="1"/>
    <cellStyle name="Heading 2 2 2" xfId="147" hidden="1"/>
    <cellStyle name="Heading 2 2 2" xfId="145" hidden="1"/>
    <cellStyle name="Heading 2 2 2" xfId="151" hidden="1"/>
    <cellStyle name="Heading 2 2 2" xfId="149" hidden="1"/>
    <cellStyle name="Heading 2 2 2" xfId="155" hidden="1"/>
    <cellStyle name="Heading 2 2 2" xfId="153" hidden="1"/>
    <cellStyle name="Heading 2 3" xfId="104" hidden="1"/>
    <cellStyle name="Heading 2 3" xfId="102" hidden="1"/>
    <cellStyle name="Heading 2 3" xfId="108" hidden="1"/>
    <cellStyle name="Heading 2 3" xfId="106" hidden="1"/>
    <cellStyle name="Heading 2 3" xfId="112" hidden="1"/>
    <cellStyle name="Heading 2 3" xfId="110" hidden="1"/>
    <cellStyle name="Heading 2 3" xfId="117" hidden="1"/>
    <cellStyle name="Heading 2 3" xfId="115" hidden="1"/>
    <cellStyle name="Heading 2 3" xfId="121" hidden="1"/>
    <cellStyle name="Heading 2 3" xfId="119" hidden="1"/>
    <cellStyle name="Heading 2 3" xfId="125" hidden="1"/>
    <cellStyle name="Heading 2 3" xfId="123" hidden="1"/>
    <cellStyle name="Heading 2 3" xfId="98" hidden="1"/>
    <cellStyle name="Heading 2 3" xfId="100" hidden="1"/>
    <cellStyle name="Heading 2 3" xfId="136" hidden="1"/>
    <cellStyle name="Heading 2 3" xfId="134" hidden="1"/>
    <cellStyle name="Heading 2 3" xfId="140" hidden="1"/>
    <cellStyle name="Heading 2 3" xfId="138" hidden="1"/>
    <cellStyle name="Heading 2 3" xfId="144" hidden="1"/>
    <cellStyle name="Heading 2 3" xfId="142" hidden="1"/>
    <cellStyle name="Heading 2 3" xfId="148" hidden="1"/>
    <cellStyle name="Heading 2 3" xfId="146" hidden="1"/>
    <cellStyle name="Heading 2 3" xfId="152" hidden="1"/>
    <cellStyle name="Heading 2 3" xfId="150" hidden="1"/>
    <cellStyle name="Heading 2 3" xfId="156" hidden="1"/>
    <cellStyle name="Heading 2 3" xfId="154" hidden="1"/>
    <cellStyle name="Heading 2 3" xfId="131" hidden="1"/>
    <cellStyle name="Heading 2 3" xfId="132" hidden="1"/>
    <cellStyle name="HeadingTable" xfId="16"/>
    <cellStyle name="HeadingTable 2" xfId="96"/>
    <cellStyle name="highlightExposure" xfId="26"/>
    <cellStyle name="highlightPD" xfId="27"/>
    <cellStyle name="highlightPercentage" xfId="28"/>
    <cellStyle name="highlightText" xfId="29"/>
    <cellStyle name="Hyperlink" xfId="158" builtinId="8"/>
    <cellStyle name="inputDate" xfId="30"/>
    <cellStyle name="inputExposure" xfId="3"/>
    <cellStyle name="inputMaturity" xfId="31"/>
    <cellStyle name="inputParameterE" xfId="32"/>
    <cellStyle name="inputPD" xfId="33"/>
    <cellStyle name="inputPercentage" xfId="34"/>
    <cellStyle name="inputPercentageL" xfId="35"/>
    <cellStyle name="inputPercentageS" xfId="36"/>
    <cellStyle name="inputSelection" xfId="18"/>
    <cellStyle name="inputText" xfId="37"/>
    <cellStyle name="Normal" xfId="0" builtinId="0"/>
    <cellStyle name="Normal 10" xfId="21"/>
    <cellStyle name="Normal 2" xfId="22"/>
    <cellStyle name="Normal 2 2" xfId="159"/>
    <cellStyle name="Normal 2 2 2" xfId="1"/>
    <cellStyle name="Normal 3" xfId="2"/>
    <cellStyle name="Normal 4" xfId="160"/>
    <cellStyle name="Normal 9" xfId="20"/>
    <cellStyle name="optionalDate" xfId="95"/>
    <cellStyle name="optionalDate 2" xfId="130"/>
    <cellStyle name="optionalExposure" xfId="38"/>
    <cellStyle name="optionalMaturity" xfId="39"/>
    <cellStyle name="optionalPD" xfId="40"/>
    <cellStyle name="optionalPercentage" xfId="41"/>
    <cellStyle name="optionalPercentageL" xfId="42"/>
    <cellStyle name="optionalPercentageS" xfId="43"/>
    <cellStyle name="optionalSelection" xfId="44"/>
    <cellStyle name="optionalText" xfId="45"/>
    <cellStyle name="Percent 2" xfId="128"/>
    <cellStyle name="reviseExposure" xfId="46"/>
    <cellStyle name="reviseExposure 2" xfId="94"/>
    <cellStyle name="showCheck" xfId="126"/>
    <cellStyle name="showCheckYN" xfId="4"/>
    <cellStyle name="showCheckYN 2" xfId="93"/>
    <cellStyle name="showDate" xfId="129"/>
    <cellStyle name="showDate 2" xfId="157"/>
    <cellStyle name="showExposure" xfId="15"/>
    <cellStyle name="showExposure 2" xfId="92"/>
    <cellStyle name="showParameterE" xfId="10"/>
    <cellStyle name="showParameterE 2" xfId="91"/>
    <cellStyle name="showParameterS" xfId="47"/>
    <cellStyle name="showParameterS 2" xfId="89"/>
    <cellStyle name="showPD" xfId="48"/>
    <cellStyle name="showPD 2" xfId="88"/>
    <cellStyle name="showPercentage" xfId="49"/>
    <cellStyle name="showPercentage 2" xfId="87"/>
    <cellStyle name="showSelection" xfId="50"/>
    <cellStyle name="showSelection 2" xfId="86"/>
    <cellStyle name="Standard" xfId="127"/>
    <cellStyle name="Standard 3" xfId="19"/>
    <cellStyle name="sup2Date" xfId="51"/>
    <cellStyle name="sup2Date 2" xfId="85"/>
    <cellStyle name="sup2Int" xfId="14"/>
    <cellStyle name="sup2Int 2" xfId="84"/>
    <cellStyle name="sup2ParameterE" xfId="52"/>
    <cellStyle name="sup2ParameterE 2" xfId="83"/>
    <cellStyle name="sup2Percentage" xfId="53"/>
    <cellStyle name="sup2Percentage 2" xfId="82"/>
    <cellStyle name="sup2PercentageL" xfId="54"/>
    <cellStyle name="sup2PercentageL 2" xfId="81"/>
    <cellStyle name="sup2PercentageM" xfId="55"/>
    <cellStyle name="sup2PercentageM 2" xfId="80"/>
    <cellStyle name="sup2Selection" xfId="56"/>
    <cellStyle name="sup2Selection 2" xfId="79"/>
    <cellStyle name="sup2Text" xfId="57"/>
    <cellStyle name="sup2Text 2" xfId="78"/>
    <cellStyle name="sup3ParameterE" xfId="58"/>
    <cellStyle name="sup3ParameterE 2" xfId="77"/>
    <cellStyle name="sup3Percentage" xfId="59"/>
    <cellStyle name="sup3Percentage 2" xfId="76"/>
    <cellStyle name="supDate" xfId="11"/>
    <cellStyle name="supDate 2" xfId="75"/>
    <cellStyle name="supFloat" xfId="60"/>
    <cellStyle name="supFloat 2" xfId="74"/>
    <cellStyle name="supInt" xfId="6"/>
    <cellStyle name="supInt 2" xfId="73"/>
    <cellStyle name="supParameterE" xfId="9"/>
    <cellStyle name="supParameterE 2" xfId="72"/>
    <cellStyle name="supParameterS" xfId="61"/>
    <cellStyle name="supParameterS 2" xfId="71"/>
    <cellStyle name="supPD" xfId="62"/>
    <cellStyle name="supPD 2" xfId="70"/>
    <cellStyle name="supPercentage" xfId="63"/>
    <cellStyle name="supPercentage 2" xfId="69"/>
    <cellStyle name="supPercentageL" xfId="64"/>
    <cellStyle name="supPercentageL 2" xfId="68"/>
    <cellStyle name="supPercentageM" xfId="8"/>
    <cellStyle name="supPercentageM 2" xfId="67"/>
    <cellStyle name="supSelection" xfId="7"/>
    <cellStyle name="supSelection 2" xfId="66"/>
    <cellStyle name="supText" xfId="5"/>
    <cellStyle name="supText 2" xfId="65"/>
    <cellStyle name="Warning Text 2" xfId="90"/>
  </cellStyles>
  <dxfs count="2">
    <dxf>
      <font>
        <b/>
        <i val="0"/>
        <color theme="7"/>
      </font>
    </dxf>
    <dxf>
      <font>
        <b/>
        <i val="0"/>
        <color theme="6"/>
      </font>
    </dxf>
  </dxfs>
  <tableStyles count="0" defaultTableStyle="TableStyleMedium2" defaultPivotStyle="PivotStyleLight16"/>
  <colors>
    <mruColors>
      <color rgb="FFFFC000"/>
      <color rgb="FFFADE78"/>
      <color rgb="FFFFEC72"/>
      <color rgb="FFFFEC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136072</xdr:rowOff>
    </xdr:from>
    <xdr:to>
      <xdr:col>2</xdr:col>
      <xdr:colOff>217261</xdr:colOff>
      <xdr:row>2</xdr:row>
      <xdr:rowOff>115815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136072"/>
          <a:ext cx="900000" cy="33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BA colours">
      <a:dk1>
        <a:sysClr val="windowText" lastClr="000000"/>
      </a:dk1>
      <a:lt1>
        <a:sysClr val="window" lastClr="FFFFFF"/>
      </a:lt1>
      <a:dk2>
        <a:srgbClr val="2F5773"/>
      </a:dk2>
      <a:lt2>
        <a:srgbClr val="E98E31"/>
      </a:lt2>
      <a:accent1>
        <a:srgbClr val="2F5773"/>
      </a:accent1>
      <a:accent2>
        <a:srgbClr val="E98E31"/>
      </a:accent2>
      <a:accent3>
        <a:srgbClr val="D44D2A"/>
      </a:accent3>
      <a:accent4>
        <a:srgbClr val="49AB74"/>
      </a:accent4>
      <a:accent5>
        <a:srgbClr val="52666E"/>
      </a:accent5>
      <a:accent6>
        <a:srgbClr val="163A5A"/>
      </a:accent6>
      <a:hlink>
        <a:srgbClr val="0A0AFF"/>
      </a:hlink>
      <a:folHlink>
        <a:srgbClr val="AD43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4"/>
  <sheetViews>
    <sheetView showGridLines="0" tabSelected="1" zoomScaleNormal="100" workbookViewId="0">
      <selection activeCell="F2" sqref="F2"/>
    </sheetView>
  </sheetViews>
  <sheetFormatPr defaultColWidth="0" defaultRowHeight="12.75" zeroHeight="1" x14ac:dyDescent="0.2"/>
  <cols>
    <col min="1" max="1" width="2.625" style="193" customWidth="1"/>
    <col min="2" max="2" width="9" style="193" customWidth="1"/>
    <col min="3" max="3" width="17.625" style="193" bestFit="1" customWidth="1"/>
    <col min="4" max="4" width="42.5" style="193" customWidth="1"/>
    <col min="5" max="6" width="42.625" style="194" customWidth="1"/>
    <col min="7" max="7" width="2.625" style="193" customWidth="1"/>
    <col min="8" max="16384" width="9" style="193" hidden="1"/>
  </cols>
  <sheetData>
    <row r="1" spans="1:6" ht="13.5" thickBot="1" x14ac:dyDescent="0.25"/>
    <row r="2" spans="1:6" ht="14.25" customHeight="1" thickBot="1" x14ac:dyDescent="0.25">
      <c r="C2" s="328" t="s">
        <v>729</v>
      </c>
      <c r="D2" s="328"/>
      <c r="E2" s="328"/>
      <c r="F2" s="48" t="str">
        <f>CONCATENATE("Version ",Parameters!C4,".",Parameters!D4)</f>
        <v>Version 1.0</v>
      </c>
    </row>
    <row r="3" spans="1:6" ht="12.75" customHeight="1" x14ac:dyDescent="0.2">
      <c r="C3" s="328"/>
      <c r="D3" s="328"/>
      <c r="E3" s="328"/>
      <c r="F3" s="193"/>
    </row>
    <row r="4" spans="1:6" ht="12.75" customHeight="1" thickBot="1" x14ac:dyDescent="0.25"/>
    <row r="5" spans="1:6" ht="15" customHeight="1" x14ac:dyDescent="0.2">
      <c r="B5" s="338" t="s">
        <v>120</v>
      </c>
      <c r="C5" s="339"/>
      <c r="D5" s="339"/>
      <c r="E5" s="339"/>
      <c r="F5" s="340"/>
    </row>
    <row r="6" spans="1:6" ht="21" customHeight="1" x14ac:dyDescent="0.2">
      <c r="A6" s="195"/>
      <c r="B6" s="347" t="s">
        <v>121</v>
      </c>
      <c r="C6" s="349" t="s">
        <v>122</v>
      </c>
      <c r="D6" s="351" t="s">
        <v>123</v>
      </c>
      <c r="E6" s="341" t="s">
        <v>611</v>
      </c>
      <c r="F6" s="342"/>
    </row>
    <row r="7" spans="1:6" x14ac:dyDescent="0.2">
      <c r="B7" s="348"/>
      <c r="C7" s="350"/>
      <c r="D7" s="352"/>
      <c r="E7" s="196" t="s">
        <v>186</v>
      </c>
      <c r="F7" s="197" t="s">
        <v>181</v>
      </c>
    </row>
    <row r="8" spans="1:6" x14ac:dyDescent="0.2">
      <c r="B8" s="324" t="s">
        <v>607</v>
      </c>
      <c r="C8" s="325"/>
      <c r="D8" s="325"/>
      <c r="E8" s="325"/>
      <c r="F8" s="326"/>
    </row>
    <row r="9" spans="1:6" x14ac:dyDescent="0.2">
      <c r="B9" s="198">
        <v>1</v>
      </c>
      <c r="C9" s="199" t="s">
        <v>195</v>
      </c>
      <c r="D9" s="200" t="s">
        <v>195</v>
      </c>
      <c r="E9" s="201" t="s">
        <v>178</v>
      </c>
      <c r="F9" s="202" t="s">
        <v>178</v>
      </c>
    </row>
    <row r="10" spans="1:6" x14ac:dyDescent="0.2">
      <c r="B10" s="198">
        <v>2</v>
      </c>
      <c r="C10" s="199" t="s">
        <v>124</v>
      </c>
      <c r="D10" s="200" t="s">
        <v>124</v>
      </c>
      <c r="E10" s="201" t="s">
        <v>178</v>
      </c>
      <c r="F10" s="202" t="s">
        <v>178</v>
      </c>
    </row>
    <row r="11" spans="1:6" x14ac:dyDescent="0.2">
      <c r="B11" s="329" t="s">
        <v>606</v>
      </c>
      <c r="C11" s="330"/>
      <c r="D11" s="330"/>
      <c r="E11" s="330"/>
      <c r="F11" s="331"/>
    </row>
    <row r="12" spans="1:6" x14ac:dyDescent="0.2">
      <c r="B12" s="198">
        <v>3</v>
      </c>
      <c r="C12" s="199" t="s">
        <v>223</v>
      </c>
      <c r="D12" s="200" t="s">
        <v>736</v>
      </c>
      <c r="E12" s="203" t="s">
        <v>605</v>
      </c>
      <c r="F12" s="204" t="s">
        <v>179</v>
      </c>
    </row>
    <row r="13" spans="1:6" x14ac:dyDescent="0.2">
      <c r="B13" s="335" t="s">
        <v>608</v>
      </c>
      <c r="C13" s="336"/>
      <c r="D13" s="336"/>
      <c r="E13" s="336"/>
      <c r="F13" s="337"/>
    </row>
    <row r="14" spans="1:6" ht="12.75" customHeight="1" x14ac:dyDescent="0.2">
      <c r="B14" s="205">
        <v>4</v>
      </c>
      <c r="C14" s="199" t="s">
        <v>220</v>
      </c>
      <c r="D14" s="206" t="s">
        <v>133</v>
      </c>
      <c r="E14" s="343" t="s">
        <v>752</v>
      </c>
      <c r="F14" s="345" t="s">
        <v>180</v>
      </c>
    </row>
    <row r="15" spans="1:6" ht="12.75" customHeight="1" x14ac:dyDescent="0.2">
      <c r="B15" s="198">
        <v>5</v>
      </c>
      <c r="C15" s="207" t="s">
        <v>126</v>
      </c>
      <c r="D15" s="208" t="s">
        <v>735</v>
      </c>
      <c r="E15" s="344"/>
      <c r="F15" s="346"/>
    </row>
    <row r="16" spans="1:6" x14ac:dyDescent="0.2">
      <c r="B16" s="198">
        <v>6</v>
      </c>
      <c r="C16" s="207" t="s">
        <v>127</v>
      </c>
      <c r="D16" s="208" t="s">
        <v>128</v>
      </c>
      <c r="E16" s="344"/>
      <c r="F16" s="346"/>
    </row>
    <row r="17" spans="2:6" x14ac:dyDescent="0.2">
      <c r="B17" s="198">
        <v>7</v>
      </c>
      <c r="C17" s="207" t="s">
        <v>129</v>
      </c>
      <c r="D17" s="208" t="s">
        <v>130</v>
      </c>
      <c r="E17" s="344"/>
      <c r="F17" s="346"/>
    </row>
    <row r="18" spans="2:6" x14ac:dyDescent="0.2">
      <c r="B18" s="332" t="s">
        <v>609</v>
      </c>
      <c r="C18" s="333"/>
      <c r="D18" s="333"/>
      <c r="E18" s="333"/>
      <c r="F18" s="334"/>
    </row>
    <row r="19" spans="2:6" ht="38.25" customHeight="1" x14ac:dyDescent="0.2">
      <c r="B19" s="209">
        <v>8</v>
      </c>
      <c r="C19" s="207" t="s">
        <v>131</v>
      </c>
      <c r="D19" s="210" t="s">
        <v>132</v>
      </c>
      <c r="E19" s="343" t="s">
        <v>753</v>
      </c>
      <c r="F19" s="345" t="s">
        <v>734</v>
      </c>
    </row>
    <row r="20" spans="2:6" ht="37.5" customHeight="1" thickBot="1" x14ac:dyDescent="0.25">
      <c r="B20" s="211">
        <v>9</v>
      </c>
      <c r="C20" s="212" t="s">
        <v>185</v>
      </c>
      <c r="D20" s="213" t="s">
        <v>746</v>
      </c>
      <c r="E20" s="353"/>
      <c r="F20" s="354"/>
    </row>
    <row r="21" spans="2:6" x14ac:dyDescent="0.2"/>
    <row r="22" spans="2:6" x14ac:dyDescent="0.2">
      <c r="B22" s="162" t="s">
        <v>187</v>
      </c>
    </row>
    <row r="23" spans="2:6" ht="12.75" customHeight="1" x14ac:dyDescent="0.2">
      <c r="B23" s="327" t="s">
        <v>743</v>
      </c>
      <c r="C23" s="327"/>
      <c r="D23" s="327"/>
      <c r="E23" s="327"/>
      <c r="F23" s="327"/>
    </row>
    <row r="24" spans="2:6" x14ac:dyDescent="0.2">
      <c r="B24" s="327"/>
      <c r="C24" s="327"/>
      <c r="D24" s="327"/>
      <c r="E24" s="327"/>
      <c r="F24" s="327"/>
    </row>
    <row r="25" spans="2:6" ht="12.75" customHeight="1" x14ac:dyDescent="0.2">
      <c r="B25" s="327" t="s">
        <v>744</v>
      </c>
      <c r="C25" s="327"/>
      <c r="D25" s="327"/>
      <c r="E25" s="327"/>
      <c r="F25" s="327"/>
    </row>
    <row r="26" spans="2:6" x14ac:dyDescent="0.2">
      <c r="B26" s="327"/>
      <c r="C26" s="327"/>
      <c r="D26" s="327"/>
      <c r="E26" s="327"/>
      <c r="F26" s="327"/>
    </row>
    <row r="27" spans="2:6" ht="12" customHeight="1" x14ac:dyDescent="0.2">
      <c r="B27" s="327" t="s">
        <v>745</v>
      </c>
      <c r="C27" s="327"/>
      <c r="D27" s="327"/>
      <c r="E27" s="327"/>
      <c r="F27" s="327"/>
    </row>
    <row r="28" spans="2:6" x14ac:dyDescent="0.2">
      <c r="B28" s="327"/>
      <c r="C28" s="327"/>
      <c r="D28" s="327"/>
      <c r="E28" s="327"/>
      <c r="F28" s="327"/>
    </row>
    <row r="29" spans="2:6" ht="12.75" customHeight="1" x14ac:dyDescent="0.2">
      <c r="B29" s="214"/>
      <c r="C29" s="214"/>
      <c r="D29" s="214"/>
      <c r="E29" s="214"/>
      <c r="F29" s="214"/>
    </row>
    <row r="30" spans="2:6" hidden="1" x14ac:dyDescent="0.2">
      <c r="B30" s="214"/>
      <c r="C30" s="214"/>
      <c r="D30" s="214"/>
      <c r="E30" s="214"/>
      <c r="F30" s="214"/>
    </row>
    <row r="31" spans="2:6" hidden="1" x14ac:dyDescent="0.2">
      <c r="B31" s="214"/>
      <c r="C31" s="214"/>
      <c r="D31" s="214"/>
      <c r="E31" s="214"/>
      <c r="F31" s="214"/>
    </row>
    <row r="32" spans="2:6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</sheetData>
  <sheetProtection algorithmName="SHA-512" hashValue="XqUOzFa97S0NDTnLEy2RuWKJ1WbuIKohU2zMh62uP8zHDIIvL1ozv8zPztpuPF48bNgZW8GqkhDGu9HFBHX2aQ==" saltValue="mxPLzYIybhgJmHKjutPJsw==" spinCount="100000" sheet="1" objects="1" scenarios="1"/>
  <mergeCells count="17">
    <mergeCell ref="F19:F20"/>
    <mergeCell ref="B8:F8"/>
    <mergeCell ref="B27:F28"/>
    <mergeCell ref="B25:F26"/>
    <mergeCell ref="C2:E3"/>
    <mergeCell ref="B23:F24"/>
    <mergeCell ref="B11:F11"/>
    <mergeCell ref="B18:F18"/>
    <mergeCell ref="B13:F13"/>
    <mergeCell ref="B5:F5"/>
    <mergeCell ref="E6:F6"/>
    <mergeCell ref="E14:E17"/>
    <mergeCell ref="F14:F17"/>
    <mergeCell ref="B6:B7"/>
    <mergeCell ref="C6:C7"/>
    <mergeCell ref="D6:D7"/>
    <mergeCell ref="E19:E20"/>
  </mergeCells>
  <hyperlinks>
    <hyperlink ref="C9" location="Input!A1" display="Input"/>
    <hyperlink ref="C10" location="'General info'!A1" display="General info"/>
    <hyperlink ref="C20" location="'Identified Staff'!A1" display="Identified staff"/>
    <hyperlink ref="C15" location="'IF 01.00'!A1" display="IF 01.00"/>
    <hyperlink ref="C12" location="'CRR EUR 30bn'!A1" display="CRR EUR 30bn"/>
    <hyperlink ref="C17" location="'IF 03.00'!A1" display="IF 03.00"/>
    <hyperlink ref="C19" location="'IF 04.00'!A1" display="IF 04.00"/>
    <hyperlink ref="C14" location="'Current Req'!A1" display="Current Req"/>
    <hyperlink ref="C16" location="'IF 02.00'!A1" display="IF 02.00"/>
  </hyperlink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G73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0" defaultRowHeight="12" zeroHeight="1" x14ac:dyDescent="0.2"/>
  <cols>
    <col min="1" max="1" width="8.125" style="175" customWidth="1"/>
    <col min="2" max="2" width="51.5" style="175" customWidth="1"/>
    <col min="3" max="3" width="19.125" style="175" customWidth="1"/>
    <col min="4" max="4" width="2.625" style="175" customWidth="1"/>
    <col min="5" max="6" width="22.375" style="175" hidden="1" customWidth="1"/>
    <col min="7" max="7" width="2.625" style="175" hidden="1" customWidth="1"/>
    <col min="8" max="16384" width="9" style="175" hidden="1"/>
  </cols>
  <sheetData>
    <row r="1" spans="1:7" ht="24.95" customHeight="1" x14ac:dyDescent="0.2">
      <c r="A1" s="374" t="s">
        <v>612</v>
      </c>
      <c r="B1" s="374"/>
      <c r="C1" s="93"/>
    </row>
    <row r="2" spans="1:7" ht="80.25" customHeight="1" x14ac:dyDescent="0.2">
      <c r="A2" s="375" t="s">
        <v>755</v>
      </c>
      <c r="B2" s="376"/>
      <c r="C2" s="376"/>
    </row>
    <row r="3" spans="1:7" x14ac:dyDescent="0.2">
      <c r="A3" s="176"/>
      <c r="B3" s="176"/>
      <c r="C3" s="176"/>
    </row>
    <row r="4" spans="1:7" ht="12.75" x14ac:dyDescent="0.2">
      <c r="A4" s="64" t="s">
        <v>722</v>
      </c>
      <c r="B4" s="176"/>
      <c r="C4" s="176"/>
    </row>
    <row r="5" spans="1:7" ht="12.75" x14ac:dyDescent="0.2">
      <c r="A5" s="177"/>
      <c r="B5" s="176"/>
      <c r="C5" s="176"/>
    </row>
    <row r="6" spans="1:7" ht="12.75" x14ac:dyDescent="0.2">
      <c r="A6" s="177"/>
      <c r="B6" s="177"/>
      <c r="C6" s="188" t="s">
        <v>725</v>
      </c>
    </row>
    <row r="7" spans="1:7" ht="12.75" x14ac:dyDescent="0.2">
      <c r="A7" s="188" t="s">
        <v>0</v>
      </c>
      <c r="B7" s="189" t="s">
        <v>1</v>
      </c>
      <c r="C7" s="188" t="s">
        <v>2</v>
      </c>
    </row>
    <row r="8" spans="1:7" ht="12.75" x14ac:dyDescent="0.2">
      <c r="A8" s="188" t="s">
        <v>2</v>
      </c>
      <c r="B8" s="190" t="s">
        <v>134</v>
      </c>
      <c r="C8" s="293"/>
    </row>
    <row r="9" spans="1:7" ht="12.75" x14ac:dyDescent="0.2">
      <c r="A9" s="188" t="s">
        <v>3</v>
      </c>
      <c r="B9" s="190" t="s">
        <v>726</v>
      </c>
      <c r="C9" s="294"/>
    </row>
    <row r="10" spans="1:7" ht="12.75" x14ac:dyDescent="0.2">
      <c r="A10" s="188" t="s">
        <v>4</v>
      </c>
      <c r="B10" s="190" t="s">
        <v>727</v>
      </c>
      <c r="C10" s="294"/>
    </row>
    <row r="11" spans="1:7" ht="12.75" x14ac:dyDescent="0.2">
      <c r="A11" s="188" t="s">
        <v>5</v>
      </c>
      <c r="B11" s="190" t="s">
        <v>728</v>
      </c>
      <c r="C11" s="294"/>
    </row>
    <row r="12" spans="1:7" x14ac:dyDescent="0.2">
      <c r="A12" s="176"/>
      <c r="B12" s="176"/>
      <c r="C12" s="176"/>
    </row>
    <row r="13" spans="1:7" ht="63.75" hidden="1" x14ac:dyDescent="0.2">
      <c r="A13" s="183"/>
      <c r="B13" s="184"/>
      <c r="C13" s="185" t="s">
        <v>135</v>
      </c>
      <c r="G13" s="186"/>
    </row>
    <row r="14" spans="1:7" ht="12.75" hidden="1" x14ac:dyDescent="0.2">
      <c r="A14" s="179" t="s">
        <v>0</v>
      </c>
      <c r="B14" s="180" t="s">
        <v>1</v>
      </c>
      <c r="C14" s="178" t="s">
        <v>2</v>
      </c>
    </row>
    <row r="15" spans="1:7" hidden="1" x14ac:dyDescent="0.2">
      <c r="A15" s="178" t="s">
        <v>3</v>
      </c>
      <c r="B15" s="181" t="s">
        <v>136</v>
      </c>
      <c r="C15" s="182"/>
    </row>
    <row r="16" spans="1:7" hidden="1" x14ac:dyDescent="0.2">
      <c r="A16" s="178" t="s">
        <v>4</v>
      </c>
      <c r="B16" s="181" t="s">
        <v>137</v>
      </c>
      <c r="C16" s="187"/>
    </row>
    <row r="17" spans="1:3" hidden="1" x14ac:dyDescent="0.2">
      <c r="A17" s="178" t="s">
        <v>5</v>
      </c>
      <c r="B17" s="181" t="s">
        <v>138</v>
      </c>
      <c r="C17" s="187"/>
    </row>
    <row r="18" spans="1:3" hidden="1" x14ac:dyDescent="0.2">
      <c r="A18" s="178" t="s">
        <v>6</v>
      </c>
      <c r="B18" s="181" t="s">
        <v>139</v>
      </c>
      <c r="C18" s="187"/>
    </row>
    <row r="19" spans="1:3" hidden="1" x14ac:dyDescent="0.2">
      <c r="A19" s="178" t="s">
        <v>7</v>
      </c>
      <c r="B19" s="181" t="s">
        <v>140</v>
      </c>
      <c r="C19" s="187"/>
    </row>
    <row r="20" spans="1:3" hidden="1" x14ac:dyDescent="0.2">
      <c r="A20" s="178" t="s">
        <v>8</v>
      </c>
      <c r="B20" s="181" t="s">
        <v>141</v>
      </c>
      <c r="C20" s="187"/>
    </row>
    <row r="21" spans="1:3" hidden="1" x14ac:dyDescent="0.2">
      <c r="A21" s="178" t="s">
        <v>9</v>
      </c>
      <c r="B21" s="181" t="s">
        <v>142</v>
      </c>
      <c r="C21" s="187"/>
    </row>
    <row r="22" spans="1:3" hidden="1" x14ac:dyDescent="0.2">
      <c r="A22" s="178" t="s">
        <v>10</v>
      </c>
      <c r="B22" s="181" t="s">
        <v>143</v>
      </c>
      <c r="C22" s="187"/>
    </row>
    <row r="23" spans="1:3" hidden="1" x14ac:dyDescent="0.2">
      <c r="A23" s="178" t="s">
        <v>53</v>
      </c>
      <c r="B23" s="181" t="s">
        <v>144</v>
      </c>
      <c r="C23" s="187"/>
    </row>
    <row r="24" spans="1:3" hidden="1" x14ac:dyDescent="0.2">
      <c r="A24" s="178" t="s">
        <v>54</v>
      </c>
      <c r="B24" s="181" t="s">
        <v>145</v>
      </c>
      <c r="C24" s="187"/>
    </row>
    <row r="25" spans="1:3" hidden="1" x14ac:dyDescent="0.2">
      <c r="A25" s="178" t="s">
        <v>55</v>
      </c>
      <c r="B25" s="181" t="s">
        <v>146</v>
      </c>
      <c r="C25" s="187"/>
    </row>
    <row r="26" spans="1:3" hidden="1" x14ac:dyDescent="0.2">
      <c r="A26" s="178" t="s">
        <v>56</v>
      </c>
      <c r="B26" s="181" t="s">
        <v>147</v>
      </c>
      <c r="C26" s="187"/>
    </row>
    <row r="27" spans="1:3" hidden="1" x14ac:dyDescent="0.2">
      <c r="A27" s="178" t="s">
        <v>57</v>
      </c>
      <c r="B27" s="181" t="s">
        <v>148</v>
      </c>
      <c r="C27" s="187"/>
    </row>
    <row r="28" spans="1:3" hidden="1" x14ac:dyDescent="0.2">
      <c r="A28" s="178" t="s">
        <v>114</v>
      </c>
      <c r="B28" s="181" t="s">
        <v>149</v>
      </c>
      <c r="C28" s="187"/>
    </row>
    <row r="29" spans="1:3" hidden="1" x14ac:dyDescent="0.2">
      <c r="A29" s="178" t="s">
        <v>151</v>
      </c>
      <c r="B29" s="181" t="s">
        <v>150</v>
      </c>
      <c r="C29" s="187"/>
    </row>
    <row r="30" spans="1:3" hidden="1" x14ac:dyDescent="0.2">
      <c r="A30" s="178" t="s">
        <v>153</v>
      </c>
      <c r="B30" s="181" t="s">
        <v>152</v>
      </c>
      <c r="C30" s="187"/>
    </row>
    <row r="31" spans="1:3" hidden="1" x14ac:dyDescent="0.2">
      <c r="A31" s="178" t="s">
        <v>155</v>
      </c>
      <c r="B31" s="181" t="s">
        <v>154</v>
      </c>
      <c r="C31" s="187"/>
    </row>
    <row r="32" spans="1:3" hidden="1" x14ac:dyDescent="0.2">
      <c r="A32" s="178" t="s">
        <v>157</v>
      </c>
      <c r="B32" s="181" t="s">
        <v>156</v>
      </c>
      <c r="C32" s="187"/>
    </row>
    <row r="33" spans="1:6" ht="12" hidden="1" customHeight="1" x14ac:dyDescent="0.2">
      <c r="A33" s="178" t="s">
        <v>159</v>
      </c>
      <c r="B33" s="181" t="s">
        <v>158</v>
      </c>
      <c r="C33" s="187"/>
    </row>
    <row r="34" spans="1:6" ht="12" hidden="1" customHeight="1" x14ac:dyDescent="0.2">
      <c r="A34" s="178" t="s">
        <v>286</v>
      </c>
      <c r="B34" s="181" t="s">
        <v>160</v>
      </c>
      <c r="C34" s="187"/>
    </row>
    <row r="35" spans="1:6" hidden="1" x14ac:dyDescent="0.2">
      <c r="A35" s="176"/>
      <c r="B35" s="176"/>
      <c r="C35" s="176"/>
    </row>
    <row r="36" spans="1:6" ht="12.75" hidden="1" x14ac:dyDescent="0.2">
      <c r="A36" s="177" t="s">
        <v>315</v>
      </c>
      <c r="B36" s="176"/>
      <c r="C36" s="176"/>
    </row>
    <row r="37" spans="1:6" hidden="1" x14ac:dyDescent="0.2">
      <c r="A37" s="176"/>
      <c r="B37" s="176"/>
      <c r="C37" s="176"/>
    </row>
    <row r="38" spans="1:6" ht="100.5" hidden="1" customHeight="1" x14ac:dyDescent="0.2">
      <c r="A38" s="176"/>
      <c r="B38" s="176"/>
      <c r="C38" s="185" t="s">
        <v>135</v>
      </c>
      <c r="D38" s="185" t="s">
        <v>161</v>
      </c>
      <c r="E38" s="185" t="s">
        <v>161</v>
      </c>
      <c r="F38" s="185" t="s">
        <v>161</v>
      </c>
    </row>
    <row r="39" spans="1:6" ht="12.75" hidden="1" x14ac:dyDescent="0.2">
      <c r="A39" s="179" t="s">
        <v>0</v>
      </c>
      <c r="B39" s="180" t="s">
        <v>1</v>
      </c>
      <c r="C39" s="178" t="s">
        <v>2</v>
      </c>
      <c r="D39" s="178" t="s">
        <v>5</v>
      </c>
      <c r="E39" s="178" t="s">
        <v>5</v>
      </c>
      <c r="F39" s="178" t="s">
        <v>5</v>
      </c>
    </row>
    <row r="40" spans="1:6" hidden="1" x14ac:dyDescent="0.2">
      <c r="A40" s="178" t="s">
        <v>287</v>
      </c>
      <c r="B40" s="181" t="s">
        <v>162</v>
      </c>
      <c r="C40" s="182"/>
      <c r="D40" s="178"/>
      <c r="E40" s="178"/>
      <c r="F40" s="178"/>
    </row>
    <row r="41" spans="1:6" hidden="1" x14ac:dyDescent="0.2">
      <c r="A41" s="178" t="s">
        <v>288</v>
      </c>
      <c r="B41" s="181" t="s">
        <v>163</v>
      </c>
      <c r="C41" s="187"/>
      <c r="D41" s="178"/>
      <c r="E41" s="178"/>
      <c r="F41" s="178"/>
    </row>
    <row r="42" spans="1:6" hidden="1" x14ac:dyDescent="0.2">
      <c r="A42" s="178" t="s">
        <v>289</v>
      </c>
      <c r="B42" s="181" t="s">
        <v>164</v>
      </c>
      <c r="C42" s="187"/>
      <c r="D42" s="178"/>
      <c r="E42" s="178"/>
      <c r="F42" s="178"/>
    </row>
    <row r="43" spans="1:6" hidden="1" x14ac:dyDescent="0.2">
      <c r="A43" s="178" t="s">
        <v>290</v>
      </c>
      <c r="B43" s="181" t="s">
        <v>165</v>
      </c>
      <c r="C43" s="187"/>
      <c r="D43" s="178"/>
      <c r="E43" s="178"/>
      <c r="F43" s="178"/>
    </row>
    <row r="44" spans="1:6" hidden="1" x14ac:dyDescent="0.2">
      <c r="A44" s="178" t="s">
        <v>291</v>
      </c>
      <c r="B44" s="181" t="s">
        <v>166</v>
      </c>
      <c r="C44" s="187"/>
      <c r="D44" s="178"/>
      <c r="E44" s="178"/>
      <c r="F44" s="178"/>
    </row>
    <row r="45" spans="1:6" hidden="1" x14ac:dyDescent="0.2">
      <c r="A45" s="178" t="s">
        <v>292</v>
      </c>
      <c r="B45" s="181" t="s">
        <v>167</v>
      </c>
      <c r="C45" s="187"/>
      <c r="D45" s="178"/>
      <c r="E45" s="178"/>
      <c r="F45" s="178"/>
    </row>
    <row r="46" spans="1:6" hidden="1" x14ac:dyDescent="0.2">
      <c r="A46" s="178" t="s">
        <v>293</v>
      </c>
      <c r="B46" s="181" t="s">
        <v>168</v>
      </c>
      <c r="C46" s="187"/>
      <c r="D46" s="178"/>
      <c r="E46" s="178"/>
      <c r="F46" s="178"/>
    </row>
    <row r="47" spans="1:6" hidden="1" x14ac:dyDescent="0.2">
      <c r="A47" s="178" t="s">
        <v>294</v>
      </c>
      <c r="B47" s="181" t="s">
        <v>169</v>
      </c>
      <c r="C47" s="187"/>
      <c r="D47" s="178"/>
      <c r="E47" s="178"/>
      <c r="F47" s="178"/>
    </row>
    <row r="48" spans="1:6" hidden="1" x14ac:dyDescent="0.2">
      <c r="A48" s="178" t="s">
        <v>295</v>
      </c>
      <c r="B48" s="181" t="s">
        <v>170</v>
      </c>
      <c r="C48" s="187"/>
      <c r="D48" s="178"/>
      <c r="E48" s="178"/>
      <c r="F48" s="178"/>
    </row>
    <row r="49" spans="1:6" hidden="1" x14ac:dyDescent="0.2">
      <c r="A49" s="178" t="s">
        <v>296</v>
      </c>
      <c r="B49" s="181" t="s">
        <v>171</v>
      </c>
      <c r="C49" s="187"/>
      <c r="D49" s="182"/>
      <c r="E49" s="182"/>
      <c r="F49" s="182"/>
    </row>
    <row r="50" spans="1:6" hidden="1" x14ac:dyDescent="0.2">
      <c r="A50" s="178" t="s">
        <v>297</v>
      </c>
      <c r="B50" s="181" t="s">
        <v>172</v>
      </c>
      <c r="C50" s="187"/>
      <c r="D50" s="182"/>
      <c r="E50" s="182"/>
      <c r="F50" s="182"/>
    </row>
    <row r="51" spans="1:6" hidden="1" x14ac:dyDescent="0.2">
      <c r="A51" s="178" t="s">
        <v>298</v>
      </c>
      <c r="B51" s="181" t="s">
        <v>173</v>
      </c>
      <c r="C51" s="187"/>
      <c r="D51" s="182"/>
      <c r="E51" s="182"/>
      <c r="F51" s="182"/>
    </row>
    <row r="52" spans="1:6" hidden="1" x14ac:dyDescent="0.2">
      <c r="A52" s="178" t="s">
        <v>299</v>
      </c>
      <c r="B52" s="181" t="s">
        <v>174</v>
      </c>
      <c r="C52" s="187"/>
      <c r="D52" s="182"/>
      <c r="E52" s="182"/>
      <c r="F52" s="182"/>
    </row>
    <row r="53" spans="1:6" ht="12" hidden="1" customHeight="1" x14ac:dyDescent="0.2">
      <c r="A53" s="178" t="s">
        <v>300</v>
      </c>
      <c r="B53" s="181" t="s">
        <v>160</v>
      </c>
      <c r="C53" s="187"/>
      <c r="D53" s="178"/>
      <c r="E53" s="178"/>
      <c r="F53" s="178"/>
    </row>
    <row r="54" spans="1:6" hidden="1" x14ac:dyDescent="0.2">
      <c r="A54" s="176"/>
      <c r="B54" s="176"/>
      <c r="C54" s="176"/>
    </row>
    <row r="55" spans="1:6" ht="12.75" hidden="1" x14ac:dyDescent="0.2">
      <c r="A55" s="177" t="s">
        <v>316</v>
      </c>
      <c r="B55" s="176"/>
      <c r="C55" s="176"/>
    </row>
    <row r="56" spans="1:6" hidden="1" x14ac:dyDescent="0.2">
      <c r="A56" s="176"/>
      <c r="B56" s="176"/>
      <c r="C56" s="176"/>
    </row>
    <row r="57" spans="1:6" ht="104.25" hidden="1" customHeight="1" x14ac:dyDescent="0.2">
      <c r="A57" s="176"/>
      <c r="B57" s="176"/>
      <c r="C57" s="185" t="s">
        <v>135</v>
      </c>
      <c r="D57" s="185" t="s">
        <v>161</v>
      </c>
      <c r="E57" s="185" t="s">
        <v>161</v>
      </c>
      <c r="F57" s="185" t="s">
        <v>161</v>
      </c>
    </row>
    <row r="58" spans="1:6" ht="12.75" hidden="1" x14ac:dyDescent="0.2">
      <c r="A58" s="179" t="s">
        <v>0</v>
      </c>
      <c r="B58" s="180" t="s">
        <v>1</v>
      </c>
      <c r="C58" s="178" t="s">
        <v>2</v>
      </c>
      <c r="D58" s="178" t="s">
        <v>5</v>
      </c>
      <c r="E58" s="178" t="s">
        <v>5</v>
      </c>
      <c r="F58" s="178" t="s">
        <v>5</v>
      </c>
    </row>
    <row r="59" spans="1:6" hidden="1" x14ac:dyDescent="0.2">
      <c r="A59" s="178" t="s">
        <v>301</v>
      </c>
      <c r="B59" s="181" t="s">
        <v>162</v>
      </c>
      <c r="C59" s="182"/>
      <c r="D59" s="178"/>
      <c r="E59" s="178"/>
      <c r="F59" s="178"/>
    </row>
    <row r="60" spans="1:6" hidden="1" x14ac:dyDescent="0.2">
      <c r="A60" s="178" t="s">
        <v>302</v>
      </c>
      <c r="B60" s="181" t="s">
        <v>163</v>
      </c>
      <c r="C60" s="187"/>
      <c r="D60" s="178"/>
      <c r="E60" s="178"/>
      <c r="F60" s="178"/>
    </row>
    <row r="61" spans="1:6" hidden="1" x14ac:dyDescent="0.2">
      <c r="A61" s="178" t="s">
        <v>303</v>
      </c>
      <c r="B61" s="181" t="s">
        <v>164</v>
      </c>
      <c r="C61" s="187"/>
      <c r="D61" s="178"/>
      <c r="E61" s="178"/>
      <c r="F61" s="178"/>
    </row>
    <row r="62" spans="1:6" hidden="1" x14ac:dyDescent="0.2">
      <c r="A62" s="178" t="s">
        <v>304</v>
      </c>
      <c r="B62" s="181" t="s">
        <v>165</v>
      </c>
      <c r="C62" s="187"/>
      <c r="D62" s="178"/>
      <c r="E62" s="178"/>
      <c r="F62" s="178"/>
    </row>
    <row r="63" spans="1:6" hidden="1" x14ac:dyDescent="0.2">
      <c r="A63" s="178" t="s">
        <v>305</v>
      </c>
      <c r="B63" s="181" t="s">
        <v>166</v>
      </c>
      <c r="C63" s="187"/>
      <c r="D63" s="178"/>
      <c r="E63" s="178"/>
      <c r="F63" s="178"/>
    </row>
    <row r="64" spans="1:6" hidden="1" x14ac:dyDescent="0.2">
      <c r="A64" s="178" t="s">
        <v>306</v>
      </c>
      <c r="B64" s="181" t="s">
        <v>167</v>
      </c>
      <c r="C64" s="187"/>
      <c r="D64" s="178"/>
      <c r="E64" s="178"/>
      <c r="F64" s="178"/>
    </row>
    <row r="65" spans="1:6" hidden="1" x14ac:dyDescent="0.2">
      <c r="A65" s="178" t="s">
        <v>307</v>
      </c>
      <c r="B65" s="181" t="s">
        <v>168</v>
      </c>
      <c r="C65" s="187"/>
      <c r="D65" s="178"/>
      <c r="E65" s="178"/>
      <c r="F65" s="178"/>
    </row>
    <row r="66" spans="1:6" hidden="1" x14ac:dyDescent="0.2">
      <c r="A66" s="178" t="s">
        <v>308</v>
      </c>
      <c r="B66" s="181" t="s">
        <v>169</v>
      </c>
      <c r="C66" s="187"/>
      <c r="D66" s="178"/>
      <c r="E66" s="178"/>
      <c r="F66" s="178"/>
    </row>
    <row r="67" spans="1:6" hidden="1" x14ac:dyDescent="0.2">
      <c r="A67" s="178" t="s">
        <v>309</v>
      </c>
      <c r="B67" s="181" t="s">
        <v>170</v>
      </c>
      <c r="C67" s="187"/>
      <c r="D67" s="178"/>
      <c r="E67" s="178"/>
      <c r="F67" s="178"/>
    </row>
    <row r="68" spans="1:6" hidden="1" x14ac:dyDescent="0.2">
      <c r="A68" s="178" t="s">
        <v>310</v>
      </c>
      <c r="B68" s="181" t="s">
        <v>171</v>
      </c>
      <c r="C68" s="187"/>
      <c r="D68" s="182"/>
      <c r="E68" s="182"/>
      <c r="F68" s="182"/>
    </row>
    <row r="69" spans="1:6" hidden="1" x14ac:dyDescent="0.2">
      <c r="A69" s="178" t="s">
        <v>311</v>
      </c>
      <c r="B69" s="181" t="s">
        <v>172</v>
      </c>
      <c r="C69" s="187"/>
      <c r="D69" s="182"/>
      <c r="E69" s="182"/>
      <c r="F69" s="182"/>
    </row>
    <row r="70" spans="1:6" hidden="1" x14ac:dyDescent="0.2">
      <c r="A70" s="178" t="s">
        <v>312</v>
      </c>
      <c r="B70" s="181" t="s">
        <v>173</v>
      </c>
      <c r="C70" s="187"/>
      <c r="D70" s="182"/>
      <c r="E70" s="182"/>
      <c r="F70" s="182"/>
    </row>
    <row r="71" spans="1:6" hidden="1" x14ac:dyDescent="0.2">
      <c r="A71" s="178" t="s">
        <v>313</v>
      </c>
      <c r="B71" s="181" t="s">
        <v>174</v>
      </c>
      <c r="C71" s="187"/>
      <c r="D71" s="182"/>
      <c r="E71" s="182"/>
      <c r="F71" s="182"/>
    </row>
    <row r="72" spans="1:6" ht="12" hidden="1" customHeight="1" x14ac:dyDescent="0.2">
      <c r="A72" s="178" t="s">
        <v>314</v>
      </c>
      <c r="B72" s="181" t="s">
        <v>160</v>
      </c>
      <c r="C72" s="187"/>
      <c r="D72" s="178"/>
      <c r="E72" s="178"/>
      <c r="F72" s="178"/>
    </row>
    <row r="73" spans="1:6" hidden="1" x14ac:dyDescent="0.2"/>
  </sheetData>
  <sheetProtection algorithmName="SHA-512" hashValue="eaeoltwLBrl4sPupE2VQybAEKlE/psTHrBWXhNkNhY6N+mdejapiblHgCKo62SRku21QJ/liG9gzKZ+EEQnLtg==" saltValue="A1GDBlprvjNifeSplEbCWg==" spinCount="100000" sheet="1" objects="1" scenarios="1"/>
  <mergeCells count="2">
    <mergeCell ref="A1:B1"/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V239"/>
  <sheetViews>
    <sheetView zoomScale="85" zoomScaleNormal="85" workbookViewId="0">
      <pane ySplit="1" topLeftCell="A2" activePane="bottomLeft" state="frozen"/>
      <selection activeCell="V16" sqref="V16"/>
      <selection pane="bottomLeft" sqref="A1:XFD1048576"/>
    </sheetView>
  </sheetViews>
  <sheetFormatPr defaultColWidth="0" defaultRowHeight="0" customHeight="1" zeroHeight="1" x14ac:dyDescent="0.2"/>
  <cols>
    <col min="1" max="1" width="1.5" style="21" customWidth="1"/>
    <col min="2" max="2" width="53.125" style="7" customWidth="1"/>
    <col min="3" max="3" width="12.875" style="7" customWidth="1"/>
    <col min="4" max="7" width="18.125" style="7" customWidth="1"/>
    <col min="8" max="8" width="14.625" style="7" customWidth="1"/>
    <col min="9" max="9" width="28.625" style="7" hidden="1" customWidth="1"/>
    <col min="10" max="10" width="1.5" style="22" customWidth="1"/>
    <col min="11" max="16384" width="10" style="7" hidden="1"/>
  </cols>
  <sheetData>
    <row r="1" spans="1:10" s="11" customFormat="1" ht="30" customHeight="1" x14ac:dyDescent="0.55000000000000004">
      <c r="A1" s="8" t="s">
        <v>26</v>
      </c>
      <c r="B1" s="9"/>
      <c r="C1" s="9"/>
      <c r="D1" s="9"/>
      <c r="E1" s="9"/>
      <c r="F1" s="9"/>
      <c r="G1" s="9"/>
      <c r="H1" s="9"/>
      <c r="I1" s="9"/>
      <c r="J1" s="10"/>
    </row>
    <row r="2" spans="1:10" ht="30" customHeight="1" x14ac:dyDescent="0.3">
      <c r="A2" s="12" t="s">
        <v>27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15" customHeight="1" x14ac:dyDescent="0.2">
      <c r="A3" s="15"/>
      <c r="B3" s="13"/>
      <c r="C3" s="13"/>
      <c r="D3" s="13"/>
      <c r="E3" s="13"/>
      <c r="F3" s="13"/>
      <c r="G3" s="13"/>
      <c r="H3" s="13"/>
      <c r="I3" s="13"/>
      <c r="J3" s="14"/>
    </row>
    <row r="4" spans="1:10" s="19" customFormat="1" ht="15" customHeight="1" x14ac:dyDescent="0.2">
      <c r="A4" s="15"/>
      <c r="B4" s="16" t="s">
        <v>28</v>
      </c>
      <c r="C4" s="17">
        <v>1</v>
      </c>
      <c r="D4" s="18">
        <v>0</v>
      </c>
      <c r="E4" s="13"/>
      <c r="F4" s="13"/>
      <c r="G4" s="13"/>
    </row>
    <row r="5" spans="1:10" s="1" customFormat="1" ht="45" customHeight="1" x14ac:dyDescent="0.2">
      <c r="A5" s="23" t="s">
        <v>37</v>
      </c>
      <c r="B5" s="24"/>
      <c r="C5" s="24"/>
      <c r="D5" s="25"/>
      <c r="E5" s="25"/>
      <c r="F5" s="20"/>
      <c r="J5" s="26"/>
    </row>
    <row r="6" spans="1:10" s="2" customFormat="1" ht="15" customHeight="1" x14ac:dyDescent="0.2">
      <c r="A6" s="5"/>
      <c r="B6" s="28" t="s">
        <v>29</v>
      </c>
      <c r="C6" s="29">
        <v>1</v>
      </c>
      <c r="D6" s="30" t="s">
        <v>24</v>
      </c>
      <c r="E6" s="30"/>
      <c r="F6" s="30"/>
      <c r="G6" s="30"/>
      <c r="H6" s="6"/>
      <c r="I6" s="6"/>
      <c r="J6" s="27"/>
    </row>
    <row r="7" spans="1:10" s="2" customFormat="1" ht="15" customHeight="1" x14ac:dyDescent="0.2">
      <c r="A7" s="5"/>
      <c r="B7" s="3"/>
      <c r="C7" s="31">
        <v>2</v>
      </c>
      <c r="D7" s="32" t="s">
        <v>25</v>
      </c>
      <c r="E7" s="32"/>
      <c r="F7" s="32"/>
      <c r="G7" s="32"/>
      <c r="H7" s="6"/>
      <c r="I7" s="6"/>
      <c r="J7" s="27"/>
    </row>
    <row r="8" spans="1:10" s="2" customFormat="1" ht="15" customHeight="1" x14ac:dyDescent="0.2">
      <c r="A8" s="5"/>
      <c r="B8" s="34" t="s">
        <v>30</v>
      </c>
      <c r="C8" s="29">
        <v>1</v>
      </c>
      <c r="D8" s="30">
        <v>1</v>
      </c>
      <c r="E8" s="35">
        <v>1</v>
      </c>
      <c r="F8" s="30" t="s">
        <v>31</v>
      </c>
      <c r="G8" s="30"/>
      <c r="H8" s="6"/>
      <c r="I8" s="6"/>
      <c r="J8" s="27"/>
    </row>
    <row r="9" spans="1:10" s="2" customFormat="1" ht="15" customHeight="1" x14ac:dyDescent="0.2">
      <c r="A9" s="5"/>
      <c r="B9" s="6"/>
      <c r="C9" s="36">
        <v>2</v>
      </c>
      <c r="D9" s="37">
        <v>1000</v>
      </c>
      <c r="E9" s="38">
        <v>1000</v>
      </c>
      <c r="F9" s="37" t="s">
        <v>32</v>
      </c>
      <c r="G9" s="37"/>
      <c r="H9" s="6"/>
      <c r="I9" s="6"/>
      <c r="J9" s="27"/>
    </row>
    <row r="10" spans="1:10" s="4" customFormat="1" ht="15" customHeight="1" x14ac:dyDescent="0.2">
      <c r="A10" s="5"/>
      <c r="C10" s="31">
        <v>3</v>
      </c>
      <c r="D10" s="32">
        <v>1000000</v>
      </c>
      <c r="E10" s="39">
        <v>1000000</v>
      </c>
      <c r="F10" s="32" t="s">
        <v>33</v>
      </c>
      <c r="G10" s="32"/>
      <c r="H10" s="2"/>
      <c r="I10" s="2"/>
      <c r="J10" s="2"/>
    </row>
    <row r="11" spans="1:10" s="2" customFormat="1" ht="15" customHeight="1" x14ac:dyDescent="0.2">
      <c r="A11" s="5"/>
      <c r="B11" s="28" t="s">
        <v>34</v>
      </c>
      <c r="C11" s="29">
        <v>0</v>
      </c>
      <c r="D11" s="37" t="s">
        <v>35</v>
      </c>
      <c r="E11" s="30"/>
      <c r="F11" s="30"/>
      <c r="G11" s="30"/>
      <c r="H11" s="6"/>
      <c r="I11" s="6"/>
      <c r="J11" s="27"/>
    </row>
    <row r="12" spans="1:10" s="2" customFormat="1" ht="15" customHeight="1" x14ac:dyDescent="0.2">
      <c r="A12" s="5"/>
      <c r="B12" s="3"/>
      <c r="C12" s="31">
        <v>2</v>
      </c>
      <c r="D12" s="32" t="s">
        <v>52</v>
      </c>
      <c r="E12" s="32"/>
      <c r="F12" s="32"/>
      <c r="G12" s="32"/>
      <c r="H12" s="6"/>
      <c r="I12" s="6"/>
      <c r="J12" s="27"/>
    </row>
    <row r="13" spans="1:10" s="2" customFormat="1" ht="15" customHeight="1" x14ac:dyDescent="0.2">
      <c r="A13" s="5"/>
      <c r="B13" s="28" t="s">
        <v>39</v>
      </c>
      <c r="C13" s="29">
        <v>1</v>
      </c>
      <c r="D13" s="30" t="s">
        <v>41</v>
      </c>
      <c r="E13" s="30"/>
      <c r="F13" s="30"/>
      <c r="G13" s="30"/>
      <c r="H13" s="6"/>
      <c r="I13" s="6"/>
      <c r="J13" s="27"/>
    </row>
    <row r="14" spans="1:10" s="2" customFormat="1" ht="15" customHeight="1" x14ac:dyDescent="0.2">
      <c r="A14" s="5"/>
      <c r="B14" s="3"/>
      <c r="C14" s="31">
        <v>2</v>
      </c>
      <c r="D14" s="32" t="s">
        <v>40</v>
      </c>
      <c r="E14" s="32"/>
      <c r="F14" s="32"/>
      <c r="G14" s="32"/>
      <c r="H14" s="6"/>
      <c r="I14" s="6"/>
      <c r="J14" s="27"/>
    </row>
    <row r="15" spans="1:10" s="2" customFormat="1" ht="15" customHeight="1" x14ac:dyDescent="0.2">
      <c r="A15" s="5"/>
      <c r="B15" s="34" t="s">
        <v>14</v>
      </c>
      <c r="C15" s="29">
        <v>1</v>
      </c>
      <c r="D15" s="43" t="s">
        <v>58</v>
      </c>
      <c r="E15" s="43" t="s">
        <v>58</v>
      </c>
      <c r="F15" s="30" t="s">
        <v>256</v>
      </c>
      <c r="G15" s="30"/>
      <c r="H15" s="6"/>
      <c r="I15" s="6"/>
      <c r="J15" s="27"/>
    </row>
    <row r="16" spans="1:10" s="2" customFormat="1" ht="15" customHeight="1" x14ac:dyDescent="0.2">
      <c r="A16" s="5"/>
      <c r="B16" s="6"/>
      <c r="C16" s="36">
        <v>2</v>
      </c>
      <c r="D16" s="37" t="s">
        <v>59</v>
      </c>
      <c r="E16" s="37" t="s">
        <v>59</v>
      </c>
      <c r="F16" s="37" t="s">
        <v>257</v>
      </c>
      <c r="G16" s="37"/>
      <c r="H16" s="6"/>
      <c r="I16" s="6"/>
      <c r="J16" s="27"/>
    </row>
    <row r="17" spans="1:10" s="2" customFormat="1" ht="15" customHeight="1" x14ac:dyDescent="0.2">
      <c r="A17" s="5"/>
      <c r="B17" s="6"/>
      <c r="C17" s="36">
        <v>3</v>
      </c>
      <c r="D17" s="33" t="s">
        <v>60</v>
      </c>
      <c r="E17" s="33" t="s">
        <v>60</v>
      </c>
      <c r="F17" s="33" t="s">
        <v>258</v>
      </c>
      <c r="G17" s="33"/>
      <c r="H17" s="6"/>
      <c r="I17" s="6"/>
      <c r="J17" s="6"/>
    </row>
    <row r="18" spans="1:10" s="2" customFormat="1" ht="15" customHeight="1" x14ac:dyDescent="0.2">
      <c r="A18" s="5"/>
      <c r="B18" s="6"/>
      <c r="C18" s="36">
        <v>4</v>
      </c>
      <c r="D18" s="33" t="s">
        <v>61</v>
      </c>
      <c r="E18" s="33" t="s">
        <v>61</v>
      </c>
      <c r="F18" s="33" t="s">
        <v>259</v>
      </c>
      <c r="G18" s="33"/>
      <c r="H18" s="6"/>
      <c r="I18" s="6"/>
      <c r="J18" s="6"/>
    </row>
    <row r="19" spans="1:10" s="2" customFormat="1" ht="15" customHeight="1" x14ac:dyDescent="0.2">
      <c r="A19" s="5"/>
      <c r="B19" s="6"/>
      <c r="C19" s="36">
        <v>5</v>
      </c>
      <c r="D19" s="33" t="s">
        <v>62</v>
      </c>
      <c r="E19" s="33" t="s">
        <v>62</v>
      </c>
      <c r="F19" s="33" t="s">
        <v>260</v>
      </c>
      <c r="G19" s="33"/>
      <c r="H19" s="6"/>
      <c r="I19" s="6"/>
      <c r="J19" s="6"/>
    </row>
    <row r="20" spans="1:10" s="2" customFormat="1" ht="15" customHeight="1" x14ac:dyDescent="0.2">
      <c r="A20" s="5"/>
      <c r="B20" s="6"/>
      <c r="C20" s="36">
        <v>6</v>
      </c>
      <c r="D20" s="33" t="s">
        <v>63</v>
      </c>
      <c r="E20" s="33" t="s">
        <v>63</v>
      </c>
      <c r="F20" s="33" t="s">
        <v>261</v>
      </c>
      <c r="G20" s="33"/>
      <c r="H20" s="6"/>
      <c r="I20" s="6"/>
      <c r="J20" s="6"/>
    </row>
    <row r="21" spans="1:10" s="2" customFormat="1" ht="15" customHeight="1" x14ac:dyDescent="0.2">
      <c r="A21" s="5"/>
      <c r="B21" s="6"/>
      <c r="C21" s="36">
        <v>7</v>
      </c>
      <c r="D21" s="33" t="s">
        <v>64</v>
      </c>
      <c r="E21" s="33" t="s">
        <v>64</v>
      </c>
      <c r="F21" s="33" t="s">
        <v>262</v>
      </c>
      <c r="G21" s="33"/>
      <c r="H21" s="6"/>
      <c r="I21" s="6"/>
      <c r="J21" s="6"/>
    </row>
    <row r="22" spans="1:10" s="2" customFormat="1" ht="15" customHeight="1" x14ac:dyDescent="0.2">
      <c r="A22" s="5"/>
      <c r="B22" s="6"/>
      <c r="C22" s="36">
        <v>8</v>
      </c>
      <c r="D22" s="33" t="s">
        <v>65</v>
      </c>
      <c r="E22" s="33" t="s">
        <v>65</v>
      </c>
      <c r="F22" s="33" t="s">
        <v>263</v>
      </c>
      <c r="G22" s="33"/>
      <c r="H22" s="6"/>
      <c r="I22" s="6"/>
      <c r="J22" s="6"/>
    </row>
    <row r="23" spans="1:10" s="2" customFormat="1" ht="15" customHeight="1" x14ac:dyDescent="0.2">
      <c r="A23" s="5"/>
      <c r="B23" s="6"/>
      <c r="C23" s="36">
        <v>9</v>
      </c>
      <c r="D23" s="33" t="s">
        <v>66</v>
      </c>
      <c r="E23" s="33" t="s">
        <v>66</v>
      </c>
      <c r="F23" s="33" t="s">
        <v>264</v>
      </c>
      <c r="G23" s="33"/>
      <c r="H23" s="6"/>
      <c r="I23" s="6"/>
      <c r="J23" s="6"/>
    </row>
    <row r="24" spans="1:10" s="2" customFormat="1" ht="15" customHeight="1" x14ac:dyDescent="0.2">
      <c r="A24" s="5"/>
      <c r="B24" s="6"/>
      <c r="C24" s="36">
        <v>10</v>
      </c>
      <c r="D24" s="33" t="s">
        <v>67</v>
      </c>
      <c r="E24" s="33" t="s">
        <v>67</v>
      </c>
      <c r="F24" s="33" t="s">
        <v>265</v>
      </c>
      <c r="G24" s="33"/>
      <c r="H24" s="6"/>
      <c r="I24" s="6"/>
      <c r="J24" s="6"/>
    </row>
    <row r="25" spans="1:10" s="2" customFormat="1" ht="15" customHeight="1" x14ac:dyDescent="0.2">
      <c r="A25" s="5"/>
      <c r="B25" s="6"/>
      <c r="C25" s="36">
        <v>11</v>
      </c>
      <c r="D25" s="33" t="s">
        <v>68</v>
      </c>
      <c r="E25" s="33" t="s">
        <v>68</v>
      </c>
      <c r="F25" s="33" t="s">
        <v>266</v>
      </c>
      <c r="G25" s="33"/>
      <c r="H25" s="6"/>
      <c r="I25" s="6"/>
      <c r="J25" s="6"/>
    </row>
    <row r="26" spans="1:10" s="2" customFormat="1" ht="15" customHeight="1" x14ac:dyDescent="0.2">
      <c r="A26" s="5"/>
      <c r="B26" s="6"/>
      <c r="C26" s="36">
        <v>12</v>
      </c>
      <c r="D26" s="33" t="s">
        <v>69</v>
      </c>
      <c r="E26" s="33" t="s">
        <v>69</v>
      </c>
      <c r="F26" s="33" t="s">
        <v>267</v>
      </c>
      <c r="G26" s="33"/>
      <c r="H26" s="6"/>
      <c r="I26" s="6"/>
      <c r="J26" s="6"/>
    </row>
    <row r="27" spans="1:10" s="2" customFormat="1" ht="15" customHeight="1" x14ac:dyDescent="0.2">
      <c r="A27" s="5"/>
      <c r="B27" s="6"/>
      <c r="C27" s="36">
        <v>13</v>
      </c>
      <c r="D27" s="33" t="s">
        <v>70</v>
      </c>
      <c r="E27" s="33" t="s">
        <v>70</v>
      </c>
      <c r="F27" s="33" t="s">
        <v>268</v>
      </c>
      <c r="G27" s="33"/>
      <c r="H27" s="6"/>
      <c r="I27" s="6"/>
      <c r="J27" s="6"/>
    </row>
    <row r="28" spans="1:10" s="2" customFormat="1" ht="15" customHeight="1" x14ac:dyDescent="0.2">
      <c r="A28" s="5"/>
      <c r="B28" s="6"/>
      <c r="C28" s="36">
        <v>14</v>
      </c>
      <c r="D28" s="33" t="s">
        <v>71</v>
      </c>
      <c r="E28" s="33" t="s">
        <v>71</v>
      </c>
      <c r="F28" s="33" t="s">
        <v>269</v>
      </c>
      <c r="G28" s="33"/>
      <c r="H28" s="6"/>
      <c r="I28" s="6"/>
      <c r="J28" s="6"/>
    </row>
    <row r="29" spans="1:10" s="2" customFormat="1" ht="15" customHeight="1" x14ac:dyDescent="0.2">
      <c r="A29" s="5"/>
      <c r="B29" s="6"/>
      <c r="C29" s="36">
        <v>15</v>
      </c>
      <c r="D29" s="33" t="s">
        <v>72</v>
      </c>
      <c r="E29" s="33" t="s">
        <v>72</v>
      </c>
      <c r="F29" s="33" t="s">
        <v>270</v>
      </c>
      <c r="G29" s="33"/>
      <c r="H29" s="6"/>
      <c r="I29" s="6"/>
      <c r="J29" s="6"/>
    </row>
    <row r="30" spans="1:10" s="2" customFormat="1" ht="15" customHeight="1" x14ac:dyDescent="0.2">
      <c r="A30" s="5"/>
      <c r="B30" s="6"/>
      <c r="C30" s="36">
        <v>16</v>
      </c>
      <c r="D30" s="33" t="s">
        <v>73</v>
      </c>
      <c r="E30" s="33" t="s">
        <v>73</v>
      </c>
      <c r="F30" s="33" t="s">
        <v>271</v>
      </c>
      <c r="G30" s="33"/>
      <c r="H30" s="6"/>
      <c r="I30" s="6"/>
      <c r="J30" s="6"/>
    </row>
    <row r="31" spans="1:10" s="2" customFormat="1" ht="15" customHeight="1" x14ac:dyDescent="0.2">
      <c r="A31" s="5"/>
      <c r="B31" s="6"/>
      <c r="C31" s="36">
        <v>17</v>
      </c>
      <c r="D31" s="33" t="s">
        <v>74</v>
      </c>
      <c r="E31" s="33" t="s">
        <v>74</v>
      </c>
      <c r="F31" s="33" t="s">
        <v>272</v>
      </c>
      <c r="G31" s="33"/>
      <c r="H31" s="6"/>
      <c r="I31" s="6"/>
      <c r="J31" s="6"/>
    </row>
    <row r="32" spans="1:10" s="2" customFormat="1" ht="15" customHeight="1" x14ac:dyDescent="0.2">
      <c r="A32" s="5"/>
      <c r="B32" s="6"/>
      <c r="C32" s="36">
        <v>18</v>
      </c>
      <c r="D32" s="33" t="s">
        <v>75</v>
      </c>
      <c r="E32" s="33" t="s">
        <v>75</v>
      </c>
      <c r="F32" s="33" t="s">
        <v>273</v>
      </c>
      <c r="G32" s="33"/>
      <c r="H32" s="6"/>
      <c r="I32" s="6"/>
      <c r="J32" s="6"/>
    </row>
    <row r="33" spans="1:10" s="2" customFormat="1" ht="15" customHeight="1" x14ac:dyDescent="0.2">
      <c r="A33" s="5"/>
      <c r="B33" s="6"/>
      <c r="C33" s="36">
        <v>19</v>
      </c>
      <c r="D33" s="33" t="s">
        <v>76</v>
      </c>
      <c r="E33" s="33" t="s">
        <v>76</v>
      </c>
      <c r="F33" s="33" t="s">
        <v>274</v>
      </c>
      <c r="G33" s="33"/>
      <c r="H33" s="6"/>
      <c r="I33" s="6"/>
      <c r="J33" s="6"/>
    </row>
    <row r="34" spans="1:10" s="2" customFormat="1" ht="15" customHeight="1" x14ac:dyDescent="0.2">
      <c r="A34" s="5"/>
      <c r="B34" s="6"/>
      <c r="C34" s="36">
        <v>20</v>
      </c>
      <c r="D34" s="33" t="s">
        <v>77</v>
      </c>
      <c r="E34" s="33" t="s">
        <v>77</v>
      </c>
      <c r="F34" s="33" t="s">
        <v>275</v>
      </c>
      <c r="G34" s="33"/>
      <c r="H34" s="6"/>
      <c r="I34" s="6"/>
      <c r="J34" s="6"/>
    </row>
    <row r="35" spans="1:10" s="2" customFormat="1" ht="15" customHeight="1" x14ac:dyDescent="0.2">
      <c r="A35" s="5"/>
      <c r="B35" s="6"/>
      <c r="C35" s="36">
        <v>21</v>
      </c>
      <c r="D35" s="33" t="s">
        <v>78</v>
      </c>
      <c r="E35" s="33" t="s">
        <v>78</v>
      </c>
      <c r="F35" s="33" t="s">
        <v>276</v>
      </c>
      <c r="G35" s="33"/>
      <c r="H35" s="6"/>
      <c r="I35" s="6"/>
      <c r="J35" s="6"/>
    </row>
    <row r="36" spans="1:10" s="2" customFormat="1" ht="15" customHeight="1" x14ac:dyDescent="0.2">
      <c r="A36" s="5"/>
      <c r="B36" s="6"/>
      <c r="C36" s="36">
        <v>22</v>
      </c>
      <c r="D36" s="33" t="s">
        <v>79</v>
      </c>
      <c r="E36" s="33" t="s">
        <v>79</v>
      </c>
      <c r="F36" s="33" t="s">
        <v>277</v>
      </c>
      <c r="G36" s="33"/>
      <c r="H36" s="6"/>
      <c r="I36" s="6"/>
      <c r="J36" s="6"/>
    </row>
    <row r="37" spans="1:10" s="2" customFormat="1" ht="15" customHeight="1" x14ac:dyDescent="0.2">
      <c r="A37" s="5"/>
      <c r="B37" s="6"/>
      <c r="C37" s="36">
        <v>23</v>
      </c>
      <c r="D37" s="33" t="s">
        <v>80</v>
      </c>
      <c r="E37" s="33" t="s">
        <v>80</v>
      </c>
      <c r="F37" s="33" t="s">
        <v>278</v>
      </c>
      <c r="G37" s="33"/>
      <c r="H37" s="6"/>
      <c r="I37" s="6"/>
      <c r="J37" s="6"/>
    </row>
    <row r="38" spans="1:10" s="2" customFormat="1" ht="15" customHeight="1" x14ac:dyDescent="0.2">
      <c r="A38" s="5"/>
      <c r="B38" s="6"/>
      <c r="C38" s="36">
        <v>24</v>
      </c>
      <c r="D38" s="33" t="s">
        <v>81</v>
      </c>
      <c r="E38" s="33" t="s">
        <v>81</v>
      </c>
      <c r="F38" s="33" t="s">
        <v>279</v>
      </c>
      <c r="G38" s="33"/>
      <c r="H38" s="6"/>
      <c r="I38" s="6"/>
      <c r="J38" s="6"/>
    </row>
    <row r="39" spans="1:10" s="2" customFormat="1" ht="15" customHeight="1" x14ac:dyDescent="0.2">
      <c r="A39" s="5"/>
      <c r="B39" s="6"/>
      <c r="C39" s="36">
        <v>25</v>
      </c>
      <c r="D39" s="33" t="s">
        <v>82</v>
      </c>
      <c r="E39" s="33" t="s">
        <v>82</v>
      </c>
      <c r="F39" s="33" t="s">
        <v>280</v>
      </c>
      <c r="G39" s="33"/>
      <c r="H39" s="6"/>
      <c r="I39" s="6"/>
      <c r="J39" s="6"/>
    </row>
    <row r="40" spans="1:10" s="2" customFormat="1" ht="15" customHeight="1" x14ac:dyDescent="0.2">
      <c r="A40" s="5"/>
      <c r="B40" s="6"/>
      <c r="C40" s="36">
        <v>26</v>
      </c>
      <c r="D40" s="33" t="s">
        <v>83</v>
      </c>
      <c r="E40" s="33" t="s">
        <v>83</v>
      </c>
      <c r="F40" s="33" t="s">
        <v>281</v>
      </c>
      <c r="G40" s="33"/>
      <c r="H40" s="6"/>
      <c r="I40" s="6"/>
      <c r="J40" s="6"/>
    </row>
    <row r="41" spans="1:10" s="2" customFormat="1" ht="15" customHeight="1" x14ac:dyDescent="0.2">
      <c r="A41" s="5"/>
      <c r="B41" s="6"/>
      <c r="C41" s="36">
        <v>27</v>
      </c>
      <c r="D41" s="33" t="s">
        <v>84</v>
      </c>
      <c r="E41" s="33" t="s">
        <v>84</v>
      </c>
      <c r="F41" s="33" t="s">
        <v>282</v>
      </c>
      <c r="G41" s="33"/>
      <c r="H41" s="6"/>
      <c r="I41" s="6"/>
      <c r="J41" s="6"/>
    </row>
    <row r="42" spans="1:10" s="2" customFormat="1" ht="15" customHeight="1" x14ac:dyDescent="0.2">
      <c r="A42" s="5"/>
      <c r="B42" s="6"/>
      <c r="C42" s="36">
        <v>28</v>
      </c>
      <c r="D42" s="33" t="s">
        <v>85</v>
      </c>
      <c r="E42" s="33" t="s">
        <v>85</v>
      </c>
      <c r="F42" s="33" t="s">
        <v>283</v>
      </c>
      <c r="G42" s="33"/>
      <c r="H42" s="6"/>
      <c r="I42" s="6"/>
      <c r="J42" s="6"/>
    </row>
    <row r="43" spans="1:10" s="2" customFormat="1" ht="15" customHeight="1" x14ac:dyDescent="0.2">
      <c r="A43" s="5"/>
      <c r="B43" s="6"/>
      <c r="C43" s="36">
        <v>29</v>
      </c>
      <c r="D43" s="33" t="s">
        <v>86</v>
      </c>
      <c r="E43" s="33" t="s">
        <v>86</v>
      </c>
      <c r="F43" s="33" t="s">
        <v>284</v>
      </c>
      <c r="G43" s="33"/>
      <c r="H43" s="6"/>
      <c r="I43" s="6"/>
      <c r="J43" s="6"/>
    </row>
    <row r="44" spans="1:10" s="2" customFormat="1" ht="15" customHeight="1" x14ac:dyDescent="0.2">
      <c r="A44" s="42"/>
      <c r="B44" s="44"/>
      <c r="C44" s="40">
        <v>30</v>
      </c>
      <c r="D44" s="33" t="s">
        <v>87</v>
      </c>
      <c r="E44" s="33" t="s">
        <v>87</v>
      </c>
      <c r="F44" s="33" t="s">
        <v>285</v>
      </c>
      <c r="G44" s="33"/>
      <c r="H44" s="6"/>
      <c r="I44" s="6"/>
      <c r="J44" s="6"/>
    </row>
    <row r="45" spans="1:10" s="2" customFormat="1" ht="15" customHeight="1" x14ac:dyDescent="0.2">
      <c r="A45" s="5"/>
      <c r="B45" s="45" t="s">
        <v>93</v>
      </c>
      <c r="C45" s="29">
        <v>1</v>
      </c>
      <c r="D45" s="46" t="s">
        <v>100</v>
      </c>
      <c r="E45" s="30"/>
      <c r="F45" s="30"/>
      <c r="G45" s="30"/>
      <c r="H45" s="6"/>
      <c r="I45" s="6"/>
      <c r="J45" s="27"/>
    </row>
    <row r="46" spans="1:10" s="2" customFormat="1" ht="15" customHeight="1" x14ac:dyDescent="0.2">
      <c r="A46" s="5"/>
      <c r="B46" s="6"/>
      <c r="C46" s="36">
        <v>2</v>
      </c>
      <c r="D46" s="37" t="s">
        <v>99</v>
      </c>
      <c r="E46" s="37"/>
      <c r="F46" s="37"/>
      <c r="G46" s="37"/>
      <c r="H46" s="6"/>
      <c r="I46" s="6"/>
      <c r="J46" s="27"/>
    </row>
    <row r="47" spans="1:10" s="2" customFormat="1" ht="15" customHeight="1" x14ac:dyDescent="0.2">
      <c r="A47" s="5"/>
      <c r="B47" s="6"/>
      <c r="C47" s="36">
        <v>3</v>
      </c>
      <c r="D47" s="33" t="s">
        <v>97</v>
      </c>
      <c r="E47" s="33"/>
      <c r="F47" s="33"/>
      <c r="G47" s="33"/>
      <c r="H47" s="6"/>
      <c r="I47" s="6"/>
      <c r="J47" s="6"/>
    </row>
    <row r="48" spans="1:10" s="2" customFormat="1" ht="15" customHeight="1" x14ac:dyDescent="0.2">
      <c r="A48" s="5"/>
      <c r="B48" s="6"/>
      <c r="C48" s="36">
        <v>4</v>
      </c>
      <c r="D48" s="33" t="s">
        <v>95</v>
      </c>
      <c r="E48" s="33"/>
      <c r="F48" s="33"/>
      <c r="G48" s="33"/>
      <c r="H48" s="6"/>
      <c r="I48" s="6"/>
      <c r="J48" s="6"/>
    </row>
    <row r="49" spans="1:10" s="2" customFormat="1" ht="15" customHeight="1" x14ac:dyDescent="0.2">
      <c r="A49" s="5"/>
      <c r="B49" s="6"/>
      <c r="C49" s="36">
        <v>5</v>
      </c>
      <c r="D49" s="33" t="s">
        <v>98</v>
      </c>
      <c r="E49" s="33"/>
      <c r="F49" s="33"/>
      <c r="G49" s="33"/>
      <c r="H49" s="6"/>
      <c r="I49" s="6"/>
      <c r="J49" s="6"/>
    </row>
    <row r="50" spans="1:10" s="2" customFormat="1" ht="15" customHeight="1" x14ac:dyDescent="0.2">
      <c r="A50" s="5"/>
      <c r="B50" s="6"/>
      <c r="C50" s="36">
        <v>6</v>
      </c>
      <c r="D50" s="33" t="s">
        <v>96</v>
      </c>
      <c r="E50" s="33"/>
      <c r="F50" s="33"/>
      <c r="G50" s="33"/>
      <c r="H50" s="6"/>
      <c r="I50" s="6"/>
      <c r="J50" s="6"/>
    </row>
    <row r="51" spans="1:10" s="2" customFormat="1" ht="15" customHeight="1" x14ac:dyDescent="0.2">
      <c r="A51" s="5"/>
      <c r="B51" s="6"/>
      <c r="C51" s="36">
        <v>7</v>
      </c>
      <c r="D51" s="33" t="s">
        <v>221</v>
      </c>
      <c r="E51" s="33"/>
      <c r="F51" s="33"/>
      <c r="G51" s="33"/>
      <c r="H51" s="6"/>
      <c r="I51" s="6"/>
      <c r="J51" s="6"/>
    </row>
    <row r="52" spans="1:10" s="2" customFormat="1" ht="15" customHeight="1" x14ac:dyDescent="0.2">
      <c r="A52" s="5"/>
      <c r="B52" s="6"/>
      <c r="C52" s="36">
        <v>8</v>
      </c>
      <c r="D52" s="33" t="s">
        <v>176</v>
      </c>
      <c r="E52" s="33"/>
      <c r="F52" s="33"/>
      <c r="G52" s="33"/>
      <c r="H52" s="6"/>
      <c r="I52" s="6"/>
      <c r="J52" s="6"/>
    </row>
    <row r="53" spans="1:10" s="2" customFormat="1" ht="15" customHeight="1" x14ac:dyDescent="0.2">
      <c r="A53" s="5"/>
      <c r="B53" s="6"/>
      <c r="C53" s="36">
        <v>9</v>
      </c>
      <c r="D53" s="33" t="s">
        <v>94</v>
      </c>
      <c r="E53" s="33"/>
      <c r="F53" s="33"/>
      <c r="G53" s="33"/>
      <c r="H53" s="6"/>
      <c r="I53" s="6"/>
      <c r="J53" s="6"/>
    </row>
    <row r="54" spans="1:10" s="2" customFormat="1" ht="15" customHeight="1" x14ac:dyDescent="0.2">
      <c r="A54" s="5"/>
      <c r="B54" s="6"/>
      <c r="C54" s="36">
        <v>10</v>
      </c>
      <c r="D54" s="33" t="s">
        <v>101</v>
      </c>
      <c r="E54" s="33"/>
      <c r="F54" s="33"/>
      <c r="G54" s="33"/>
      <c r="H54" s="6"/>
      <c r="I54" s="6"/>
      <c r="J54" s="6"/>
    </row>
    <row r="55" spans="1:10" s="2" customFormat="1" ht="15" customHeight="1" x14ac:dyDescent="0.2">
      <c r="A55" s="5"/>
      <c r="B55" s="45" t="s">
        <v>102</v>
      </c>
      <c r="C55" s="29">
        <v>1</v>
      </c>
      <c r="D55" s="43" t="s">
        <v>740</v>
      </c>
      <c r="E55" s="43"/>
      <c r="F55" s="30"/>
      <c r="G55" s="30"/>
      <c r="H55" s="6"/>
      <c r="I55" s="6"/>
      <c r="J55" s="27"/>
    </row>
    <row r="56" spans="1:10" s="2" customFormat="1" ht="15" customHeight="1" x14ac:dyDescent="0.2">
      <c r="A56" s="5"/>
      <c r="B56" s="6"/>
      <c r="C56" s="36">
        <v>2</v>
      </c>
      <c r="D56" s="37" t="s">
        <v>742</v>
      </c>
      <c r="E56" s="37"/>
      <c r="F56" s="37"/>
      <c r="G56" s="37"/>
      <c r="H56" s="6"/>
      <c r="I56" s="6"/>
      <c r="J56" s="27"/>
    </row>
    <row r="57" spans="1:10" s="2" customFormat="1" ht="15" customHeight="1" x14ac:dyDescent="0.2">
      <c r="A57" s="5"/>
      <c r="B57" s="6"/>
      <c r="C57" s="36">
        <v>3</v>
      </c>
      <c r="D57" s="33" t="s">
        <v>741</v>
      </c>
      <c r="E57" s="33"/>
      <c r="F57" s="33"/>
      <c r="G57" s="33"/>
      <c r="H57" s="6"/>
      <c r="I57" s="6"/>
      <c r="J57" s="6"/>
    </row>
    <row r="58" spans="1:10" s="2" customFormat="1" ht="15" customHeight="1" x14ac:dyDescent="0.2">
      <c r="A58" s="5"/>
      <c r="B58" s="6"/>
      <c r="C58" s="36">
        <v>4</v>
      </c>
      <c r="D58" s="33" t="s">
        <v>103</v>
      </c>
      <c r="E58" s="33"/>
      <c r="F58" s="33"/>
      <c r="G58" s="33"/>
      <c r="H58" s="6"/>
      <c r="I58" s="6"/>
      <c r="J58" s="6"/>
    </row>
    <row r="59" spans="1:10" s="2" customFormat="1" ht="15" customHeight="1" x14ac:dyDescent="0.2">
      <c r="A59" s="5"/>
      <c r="B59" s="6"/>
      <c r="C59" s="36">
        <v>5</v>
      </c>
      <c r="D59" s="33" t="s">
        <v>105</v>
      </c>
      <c r="E59" s="33"/>
      <c r="F59" s="33"/>
      <c r="G59" s="33"/>
      <c r="H59" s="6"/>
      <c r="I59" s="6"/>
      <c r="J59" s="6"/>
    </row>
    <row r="60" spans="1:10" s="2" customFormat="1" ht="15" customHeight="1" x14ac:dyDescent="0.2">
      <c r="A60" s="5"/>
      <c r="B60" s="6"/>
      <c r="C60" s="36">
        <v>6</v>
      </c>
      <c r="D60" s="33" t="s">
        <v>104</v>
      </c>
      <c r="E60" s="33"/>
      <c r="F60" s="33"/>
      <c r="G60" s="33"/>
      <c r="H60" s="6"/>
      <c r="I60" s="6"/>
      <c r="J60" s="6"/>
    </row>
    <row r="61" spans="1:10" s="2" customFormat="1" ht="15" customHeight="1" x14ac:dyDescent="0.2">
      <c r="A61" s="5"/>
      <c r="B61" s="6"/>
      <c r="C61" s="36">
        <v>7</v>
      </c>
      <c r="D61" s="33" t="s">
        <v>106</v>
      </c>
      <c r="E61" s="33"/>
      <c r="F61" s="33"/>
      <c r="G61" s="33"/>
      <c r="H61" s="6"/>
      <c r="I61" s="6"/>
      <c r="J61" s="6"/>
    </row>
    <row r="62" spans="1:10" s="2" customFormat="1" ht="15" customHeight="1" x14ac:dyDescent="0.2">
      <c r="A62" s="5"/>
      <c r="B62" s="6"/>
      <c r="C62" s="36">
        <v>8</v>
      </c>
      <c r="D62" s="33" t="s">
        <v>107</v>
      </c>
      <c r="E62" s="33"/>
      <c r="F62" s="33"/>
      <c r="G62" s="33"/>
      <c r="H62" s="6"/>
      <c r="I62" s="6"/>
      <c r="J62" s="6"/>
    </row>
    <row r="63" spans="1:10" s="2" customFormat="1" ht="15" customHeight="1" x14ac:dyDescent="0.2">
      <c r="A63" s="5"/>
      <c r="B63" s="6"/>
      <c r="C63" s="36">
        <v>9</v>
      </c>
      <c r="D63" s="33" t="s">
        <v>109</v>
      </c>
      <c r="E63" s="33"/>
      <c r="F63" s="33"/>
      <c r="G63" s="33"/>
      <c r="H63" s="6"/>
      <c r="I63" s="6"/>
      <c r="J63" s="6"/>
    </row>
    <row r="64" spans="1:10" s="2" customFormat="1" ht="15" customHeight="1" x14ac:dyDescent="0.2">
      <c r="A64" s="5"/>
      <c r="B64" s="6"/>
      <c r="C64" s="36">
        <v>10</v>
      </c>
      <c r="D64" s="33" t="s">
        <v>110</v>
      </c>
      <c r="E64" s="33"/>
      <c r="F64" s="33"/>
      <c r="G64" s="33"/>
      <c r="H64" s="6"/>
      <c r="I64" s="6"/>
      <c r="J64" s="6"/>
    </row>
    <row r="65" spans="1:10" s="2" customFormat="1" ht="15" customHeight="1" x14ac:dyDescent="0.2">
      <c r="A65" s="5"/>
      <c r="B65" s="6"/>
      <c r="C65" s="36">
        <v>11</v>
      </c>
      <c r="D65" s="33" t="s">
        <v>108</v>
      </c>
      <c r="E65" s="33"/>
      <c r="F65" s="33"/>
      <c r="G65" s="33"/>
      <c r="H65" s="6"/>
      <c r="I65" s="6"/>
      <c r="J65" s="6"/>
    </row>
    <row r="66" spans="1:10" s="2" customFormat="1" ht="15" customHeight="1" x14ac:dyDescent="0.2">
      <c r="A66" s="5"/>
      <c r="B66" s="45" t="s">
        <v>724</v>
      </c>
      <c r="C66" s="29">
        <v>1</v>
      </c>
      <c r="D66" s="46" t="s">
        <v>732</v>
      </c>
      <c r="E66" s="30"/>
      <c r="F66" s="30"/>
      <c r="G66" s="30"/>
      <c r="H66" s="6"/>
      <c r="I66" s="6"/>
      <c r="J66" s="27"/>
    </row>
    <row r="67" spans="1:10" s="2" customFormat="1" ht="15" customHeight="1" x14ac:dyDescent="0.2">
      <c r="A67" s="5"/>
      <c r="B67" s="6"/>
      <c r="C67" s="36">
        <v>2</v>
      </c>
      <c r="D67" s="37" t="s">
        <v>739</v>
      </c>
      <c r="E67" s="37"/>
      <c r="F67" s="37"/>
      <c r="G67" s="37"/>
      <c r="H67" s="6"/>
      <c r="I67" s="6"/>
      <c r="J67" s="27"/>
    </row>
    <row r="68" spans="1:10" s="2" customFormat="1" ht="15" customHeight="1" x14ac:dyDescent="0.2">
      <c r="A68" s="5"/>
      <c r="B68" s="6"/>
      <c r="C68" s="36">
        <v>3</v>
      </c>
      <c r="D68" s="33" t="s">
        <v>733</v>
      </c>
      <c r="E68" s="33"/>
      <c r="F68" s="33"/>
      <c r="G68" s="33"/>
      <c r="H68" s="6"/>
      <c r="I68" s="6"/>
      <c r="J68" s="6"/>
    </row>
    <row r="69" spans="1:10" s="2" customFormat="1" ht="15" customHeight="1" x14ac:dyDescent="0.2">
      <c r="A69" s="5"/>
      <c r="B69" s="6"/>
      <c r="C69" s="36">
        <v>4</v>
      </c>
      <c r="D69" s="33" t="s">
        <v>731</v>
      </c>
      <c r="E69" s="33"/>
      <c r="F69" s="33"/>
      <c r="G69" s="33"/>
      <c r="H69" s="6"/>
      <c r="I69" s="6"/>
      <c r="J69" s="6"/>
    </row>
    <row r="70" spans="1:10" s="2" customFormat="1" ht="15" customHeight="1" x14ac:dyDescent="0.2">
      <c r="A70" s="5"/>
      <c r="B70" s="45" t="s">
        <v>23</v>
      </c>
      <c r="C70" s="29">
        <v>1</v>
      </c>
      <c r="D70" s="43" t="s">
        <v>49</v>
      </c>
      <c r="E70" s="35"/>
      <c r="F70" s="30"/>
      <c r="G70" s="30"/>
      <c r="H70" s="6"/>
      <c r="I70" s="6"/>
      <c r="J70" s="27"/>
    </row>
    <row r="71" spans="1:10" s="2" customFormat="1" ht="15" customHeight="1" x14ac:dyDescent="0.2">
      <c r="A71" s="5"/>
      <c r="B71" s="6"/>
      <c r="C71" s="36">
        <v>2</v>
      </c>
      <c r="D71" s="37" t="s">
        <v>175</v>
      </c>
      <c r="E71" s="38"/>
      <c r="F71" s="37"/>
      <c r="G71" s="37"/>
      <c r="H71" s="6"/>
      <c r="I71" s="6"/>
      <c r="J71" s="27"/>
    </row>
    <row r="72" spans="1:10" s="2" customFormat="1" ht="15" customHeight="1" x14ac:dyDescent="0.2">
      <c r="A72" s="5"/>
      <c r="B72" s="6"/>
      <c r="C72" s="40">
        <v>3</v>
      </c>
      <c r="D72" s="33" t="s">
        <v>50</v>
      </c>
      <c r="E72" s="41"/>
      <c r="F72" s="33"/>
      <c r="G72" s="33"/>
      <c r="H72" s="6"/>
      <c r="I72" s="6"/>
      <c r="J72" s="6"/>
    </row>
    <row r="73" spans="1:10" s="2" customFormat="1" ht="15" customHeight="1" x14ac:dyDescent="0.2">
      <c r="A73" s="5"/>
      <c r="B73" s="6"/>
      <c r="C73" s="40">
        <v>4</v>
      </c>
      <c r="D73" s="33" t="s">
        <v>51</v>
      </c>
      <c r="E73" s="41"/>
      <c r="F73" s="33"/>
      <c r="G73" s="33"/>
      <c r="H73" s="6"/>
      <c r="I73" s="6"/>
      <c r="J73" s="6"/>
    </row>
    <row r="74" spans="1:10" s="4" customFormat="1" ht="15" customHeight="1" x14ac:dyDescent="0.2">
      <c r="A74" s="5"/>
      <c r="C74" s="31">
        <v>5</v>
      </c>
      <c r="D74" s="32" t="s">
        <v>36</v>
      </c>
      <c r="E74" s="39"/>
      <c r="F74" s="32"/>
      <c r="G74" s="32"/>
      <c r="H74" s="2"/>
      <c r="I74" s="2"/>
      <c r="J74" s="2"/>
    </row>
    <row r="75" spans="1:10" s="2" customFormat="1" ht="15" customHeight="1" x14ac:dyDescent="0.2">
      <c r="A75" s="5"/>
      <c r="B75" s="45" t="s">
        <v>226</v>
      </c>
      <c r="C75" s="29">
        <v>1</v>
      </c>
      <c r="D75" s="43" t="s">
        <v>227</v>
      </c>
      <c r="E75" s="43" t="s">
        <v>227</v>
      </c>
      <c r="F75" s="30" t="s">
        <v>241</v>
      </c>
      <c r="G75" s="30"/>
      <c r="H75" s="6"/>
      <c r="I75" s="6"/>
      <c r="J75" s="27"/>
    </row>
    <row r="76" spans="1:10" s="2" customFormat="1" ht="15" customHeight="1" x14ac:dyDescent="0.2">
      <c r="A76" s="5"/>
      <c r="B76" s="6"/>
      <c r="C76" s="36">
        <v>2</v>
      </c>
      <c r="D76" s="37" t="s">
        <v>228</v>
      </c>
      <c r="E76" s="37" t="s">
        <v>228</v>
      </c>
      <c r="F76" s="37" t="s">
        <v>242</v>
      </c>
      <c r="G76" s="37"/>
      <c r="H76" s="6"/>
      <c r="I76" s="6"/>
      <c r="J76" s="27"/>
    </row>
    <row r="77" spans="1:10" s="2" customFormat="1" ht="15" customHeight="1" x14ac:dyDescent="0.2">
      <c r="A77" s="5"/>
      <c r="B77" s="6"/>
      <c r="C77" s="36">
        <v>3</v>
      </c>
      <c r="D77" s="33" t="s">
        <v>229</v>
      </c>
      <c r="E77" s="33" t="s">
        <v>229</v>
      </c>
      <c r="F77" s="33" t="s">
        <v>243</v>
      </c>
      <c r="G77" s="33"/>
      <c r="H77" s="6"/>
      <c r="I77" s="6"/>
      <c r="J77" s="6"/>
    </row>
    <row r="78" spans="1:10" s="2" customFormat="1" ht="15" customHeight="1" x14ac:dyDescent="0.2">
      <c r="A78" s="5"/>
      <c r="B78" s="6"/>
      <c r="C78" s="36">
        <v>4</v>
      </c>
      <c r="D78" s="33" t="s">
        <v>230</v>
      </c>
      <c r="E78" s="33" t="s">
        <v>230</v>
      </c>
      <c r="F78" s="33" t="s">
        <v>244</v>
      </c>
      <c r="G78" s="33"/>
      <c r="H78" s="6"/>
      <c r="I78" s="6"/>
      <c r="J78" s="6"/>
    </row>
    <row r="79" spans="1:10" s="2" customFormat="1" ht="15" customHeight="1" x14ac:dyDescent="0.2">
      <c r="A79" s="5"/>
      <c r="B79" s="6"/>
      <c r="C79" s="36">
        <v>5</v>
      </c>
      <c r="D79" s="33" t="s">
        <v>231</v>
      </c>
      <c r="E79" s="33" t="s">
        <v>231</v>
      </c>
      <c r="F79" s="33" t="s">
        <v>245</v>
      </c>
      <c r="G79" s="33"/>
      <c r="H79" s="6"/>
      <c r="I79" s="6"/>
      <c r="J79" s="6"/>
    </row>
    <row r="80" spans="1:10" s="2" customFormat="1" ht="15" customHeight="1" x14ac:dyDescent="0.2">
      <c r="A80" s="5"/>
      <c r="B80" s="6"/>
      <c r="C80" s="36">
        <v>6</v>
      </c>
      <c r="D80" s="33" t="s">
        <v>232</v>
      </c>
      <c r="E80" s="33" t="s">
        <v>232</v>
      </c>
      <c r="F80" s="33" t="s">
        <v>246</v>
      </c>
      <c r="G80" s="33"/>
      <c r="H80" s="6"/>
      <c r="I80" s="6"/>
      <c r="J80" s="6"/>
    </row>
    <row r="81" spans="1:10" s="2" customFormat="1" ht="15" customHeight="1" x14ac:dyDescent="0.2">
      <c r="A81" s="5"/>
      <c r="B81" s="6"/>
      <c r="C81" s="36">
        <v>7</v>
      </c>
      <c r="D81" s="33" t="s">
        <v>233</v>
      </c>
      <c r="E81" s="33" t="s">
        <v>233</v>
      </c>
      <c r="F81" s="33" t="s">
        <v>247</v>
      </c>
      <c r="G81" s="33"/>
      <c r="H81" s="6"/>
      <c r="I81" s="6"/>
      <c r="J81" s="6"/>
    </row>
    <row r="82" spans="1:10" s="2" customFormat="1" ht="15" customHeight="1" x14ac:dyDescent="0.2">
      <c r="A82" s="5"/>
      <c r="B82" s="6"/>
      <c r="C82" s="36">
        <v>8</v>
      </c>
      <c r="D82" s="33" t="s">
        <v>234</v>
      </c>
      <c r="E82" s="33" t="s">
        <v>234</v>
      </c>
      <c r="F82" s="33" t="s">
        <v>248</v>
      </c>
      <c r="G82" s="33"/>
      <c r="H82" s="6"/>
      <c r="I82" s="6"/>
      <c r="J82" s="6"/>
    </row>
    <row r="83" spans="1:10" s="2" customFormat="1" ht="15" customHeight="1" x14ac:dyDescent="0.2">
      <c r="A83" s="5"/>
      <c r="B83" s="6"/>
      <c r="C83" s="36">
        <v>9</v>
      </c>
      <c r="D83" s="33" t="s">
        <v>235</v>
      </c>
      <c r="E83" s="33" t="s">
        <v>235</v>
      </c>
      <c r="F83" s="33" t="s">
        <v>249</v>
      </c>
      <c r="G83" s="33"/>
      <c r="H83" s="6"/>
      <c r="I83" s="6"/>
      <c r="J83" s="6"/>
    </row>
    <row r="84" spans="1:10" s="2" customFormat="1" ht="15" customHeight="1" x14ac:dyDescent="0.2">
      <c r="A84" s="5"/>
      <c r="B84" s="6"/>
      <c r="C84" s="36">
        <v>10</v>
      </c>
      <c r="D84" s="33" t="s">
        <v>236</v>
      </c>
      <c r="E84" s="33" t="s">
        <v>236</v>
      </c>
      <c r="F84" s="33" t="s">
        <v>250</v>
      </c>
      <c r="G84" s="33"/>
      <c r="H84" s="6"/>
      <c r="I84" s="6"/>
      <c r="J84" s="6"/>
    </row>
    <row r="85" spans="1:10" s="2" customFormat="1" ht="15" customHeight="1" x14ac:dyDescent="0.2">
      <c r="A85" s="5"/>
      <c r="B85" s="6"/>
      <c r="C85" s="36">
        <v>11</v>
      </c>
      <c r="D85" s="33" t="s">
        <v>237</v>
      </c>
      <c r="E85" s="33" t="s">
        <v>237</v>
      </c>
      <c r="F85" s="33" t="s">
        <v>251</v>
      </c>
      <c r="G85" s="33"/>
      <c r="H85" s="6"/>
      <c r="I85" s="6"/>
      <c r="J85" s="6"/>
    </row>
    <row r="86" spans="1:10" s="2" customFormat="1" ht="15" customHeight="1" x14ac:dyDescent="0.2">
      <c r="A86" s="5"/>
      <c r="B86" s="6"/>
      <c r="C86" s="36">
        <v>12</v>
      </c>
      <c r="D86" s="33" t="s">
        <v>238</v>
      </c>
      <c r="E86" s="33" t="s">
        <v>238</v>
      </c>
      <c r="F86" s="33" t="s">
        <v>252</v>
      </c>
      <c r="G86" s="33"/>
      <c r="H86" s="6"/>
      <c r="I86" s="6"/>
      <c r="J86" s="6"/>
    </row>
    <row r="87" spans="1:10" s="2" customFormat="1" ht="15" customHeight="1" x14ac:dyDescent="0.2">
      <c r="A87" s="5"/>
      <c r="B87" s="6"/>
      <c r="C87" s="36">
        <v>13</v>
      </c>
      <c r="D87" s="33" t="s">
        <v>239</v>
      </c>
      <c r="E87" s="33" t="s">
        <v>239</v>
      </c>
      <c r="F87" s="33" t="s">
        <v>253</v>
      </c>
      <c r="G87" s="33"/>
      <c r="H87" s="6"/>
      <c r="I87" s="6"/>
      <c r="J87" s="6"/>
    </row>
    <row r="88" spans="1:10" s="2" customFormat="1" ht="15" customHeight="1" x14ac:dyDescent="0.2">
      <c r="A88" s="5"/>
      <c r="B88" s="6"/>
      <c r="C88" s="36">
        <v>14</v>
      </c>
      <c r="D88" s="33" t="s">
        <v>201</v>
      </c>
      <c r="E88" s="33" t="s">
        <v>201</v>
      </c>
      <c r="F88" s="33" t="s">
        <v>254</v>
      </c>
      <c r="G88" s="33"/>
      <c r="H88" s="6"/>
      <c r="I88" s="6"/>
      <c r="J88" s="6"/>
    </row>
    <row r="89" spans="1:10" s="2" customFormat="1" ht="15" customHeight="1" x14ac:dyDescent="0.2">
      <c r="A89" s="5"/>
      <c r="B89" s="6"/>
      <c r="C89" s="36">
        <v>15</v>
      </c>
      <c r="D89" s="33" t="s">
        <v>240</v>
      </c>
      <c r="E89" s="33" t="s">
        <v>240</v>
      </c>
      <c r="F89" s="33" t="s">
        <v>255</v>
      </c>
      <c r="G89" s="33"/>
      <c r="H89" s="6"/>
      <c r="I89" s="6"/>
      <c r="J89" s="27"/>
    </row>
    <row r="90" spans="1:10" s="2" customFormat="1" ht="15" customHeight="1" x14ac:dyDescent="0.2">
      <c r="A90" s="5"/>
      <c r="B90" s="6"/>
      <c r="C90" s="36"/>
      <c r="D90" s="33" t="s">
        <v>604</v>
      </c>
      <c r="E90" s="33" t="s">
        <v>604</v>
      </c>
      <c r="F90" s="33" t="s">
        <v>604</v>
      </c>
      <c r="G90" s="33"/>
      <c r="H90" s="6"/>
      <c r="I90" s="6"/>
      <c r="J90" s="6"/>
    </row>
    <row r="91" spans="1:10" s="2" customFormat="1" ht="15" customHeight="1" x14ac:dyDescent="0.2">
      <c r="A91" s="5"/>
      <c r="B91" s="6"/>
      <c r="C91" s="36">
        <v>16</v>
      </c>
      <c r="D91" s="33" t="s">
        <v>402</v>
      </c>
      <c r="E91" s="33" t="s">
        <v>402</v>
      </c>
      <c r="F91" s="33" t="s">
        <v>403</v>
      </c>
      <c r="G91" s="33"/>
      <c r="H91" s="6"/>
      <c r="I91" s="6"/>
      <c r="J91" s="6"/>
    </row>
    <row r="92" spans="1:10" s="2" customFormat="1" ht="15" customHeight="1" x14ac:dyDescent="0.2">
      <c r="A92" s="5"/>
      <c r="B92" s="6"/>
      <c r="C92" s="36">
        <v>17</v>
      </c>
      <c r="D92" s="33" t="s">
        <v>570</v>
      </c>
      <c r="E92" s="33" t="s">
        <v>570</v>
      </c>
      <c r="F92" s="33" t="s">
        <v>571</v>
      </c>
      <c r="G92" s="33"/>
      <c r="H92" s="6"/>
      <c r="I92" s="6"/>
      <c r="J92" s="6"/>
    </row>
    <row r="93" spans="1:10" s="2" customFormat="1" ht="15" customHeight="1" x14ac:dyDescent="0.2">
      <c r="A93" s="5"/>
      <c r="B93" s="6"/>
      <c r="C93" s="36">
        <v>18</v>
      </c>
      <c r="D93" s="33" t="s">
        <v>180</v>
      </c>
      <c r="E93" s="33" t="s">
        <v>180</v>
      </c>
      <c r="F93" s="33" t="s">
        <v>385</v>
      </c>
      <c r="G93" s="33"/>
      <c r="H93" s="6"/>
      <c r="I93" s="6"/>
      <c r="J93" s="6"/>
    </row>
    <row r="94" spans="1:10" s="2" customFormat="1" ht="15" customHeight="1" x14ac:dyDescent="0.2">
      <c r="A94" s="5"/>
      <c r="B94" s="6"/>
      <c r="C94" s="36">
        <v>19</v>
      </c>
      <c r="D94" s="33" t="s">
        <v>361</v>
      </c>
      <c r="E94" s="33" t="s">
        <v>361</v>
      </c>
      <c r="F94" s="33" t="s">
        <v>362</v>
      </c>
      <c r="G94" s="33"/>
      <c r="H94" s="6"/>
      <c r="I94" s="6"/>
      <c r="J94" s="6"/>
    </row>
    <row r="95" spans="1:10" s="2" customFormat="1" ht="15" customHeight="1" x14ac:dyDescent="0.2">
      <c r="A95" s="5"/>
      <c r="B95" s="6"/>
      <c r="C95" s="36">
        <v>20</v>
      </c>
      <c r="D95" s="33" t="s">
        <v>430</v>
      </c>
      <c r="E95" s="33" t="s">
        <v>430</v>
      </c>
      <c r="F95" s="33" t="s">
        <v>431</v>
      </c>
      <c r="G95" s="33"/>
      <c r="H95" s="6"/>
      <c r="I95" s="6"/>
      <c r="J95" s="6"/>
    </row>
    <row r="96" spans="1:10" s="2" customFormat="1" ht="15" customHeight="1" x14ac:dyDescent="0.2">
      <c r="A96" s="5"/>
      <c r="B96" s="6"/>
      <c r="C96" s="36">
        <v>21</v>
      </c>
      <c r="D96" s="33" t="s">
        <v>532</v>
      </c>
      <c r="E96" s="33" t="s">
        <v>532</v>
      </c>
      <c r="F96" s="33" t="s">
        <v>533</v>
      </c>
      <c r="G96" s="33"/>
      <c r="H96" s="6"/>
      <c r="I96" s="6"/>
      <c r="J96" s="6"/>
    </row>
    <row r="97" spans="1:10" s="2" customFormat="1" ht="15" customHeight="1" x14ac:dyDescent="0.2">
      <c r="A97" s="5"/>
      <c r="B97" s="6"/>
      <c r="C97" s="36">
        <v>22</v>
      </c>
      <c r="D97" s="33" t="s">
        <v>572</v>
      </c>
      <c r="E97" s="33" t="s">
        <v>572</v>
      </c>
      <c r="F97" s="33" t="s">
        <v>573</v>
      </c>
      <c r="G97" s="33"/>
      <c r="H97" s="6"/>
      <c r="I97" s="6"/>
      <c r="J97" s="6"/>
    </row>
    <row r="98" spans="1:10" s="2" customFormat="1" ht="15" customHeight="1" x14ac:dyDescent="0.2">
      <c r="A98" s="5"/>
      <c r="B98" s="6"/>
      <c r="C98" s="36">
        <v>23</v>
      </c>
      <c r="D98" s="33" t="s">
        <v>574</v>
      </c>
      <c r="E98" s="33" t="s">
        <v>574</v>
      </c>
      <c r="F98" s="33" t="s">
        <v>575</v>
      </c>
      <c r="G98" s="33"/>
      <c r="H98" s="6"/>
      <c r="I98" s="6"/>
      <c r="J98" s="6"/>
    </row>
    <row r="99" spans="1:10" s="2" customFormat="1" ht="15" customHeight="1" x14ac:dyDescent="0.2">
      <c r="A99" s="5"/>
      <c r="B99" s="6"/>
      <c r="C99" s="36">
        <v>24</v>
      </c>
      <c r="D99" s="33" t="s">
        <v>406</v>
      </c>
      <c r="E99" s="33" t="s">
        <v>406</v>
      </c>
      <c r="F99" s="33" t="s">
        <v>407</v>
      </c>
      <c r="G99" s="33"/>
      <c r="H99" s="6"/>
      <c r="I99" s="6"/>
      <c r="J99" s="6"/>
    </row>
    <row r="100" spans="1:10" s="2" customFormat="1" ht="15" customHeight="1" x14ac:dyDescent="0.2">
      <c r="A100" s="5"/>
      <c r="B100" s="6"/>
      <c r="C100" s="36">
        <v>25</v>
      </c>
      <c r="D100" s="33" t="s">
        <v>448</v>
      </c>
      <c r="E100" s="33" t="s">
        <v>448</v>
      </c>
      <c r="F100" s="33" t="s">
        <v>449</v>
      </c>
      <c r="G100" s="33"/>
      <c r="H100" s="6"/>
      <c r="I100" s="6"/>
      <c r="J100" s="6"/>
    </row>
    <row r="101" spans="1:10" s="2" customFormat="1" ht="15" customHeight="1" x14ac:dyDescent="0.2">
      <c r="A101" s="5"/>
      <c r="B101" s="6"/>
      <c r="C101" s="36">
        <v>26</v>
      </c>
      <c r="D101" s="33" t="s">
        <v>490</v>
      </c>
      <c r="E101" s="33" t="s">
        <v>490</v>
      </c>
      <c r="F101" s="33" t="s">
        <v>491</v>
      </c>
      <c r="G101" s="33"/>
      <c r="H101" s="6"/>
      <c r="I101" s="6"/>
      <c r="J101" s="6"/>
    </row>
    <row r="102" spans="1:10" s="2" customFormat="1" ht="15" customHeight="1" x14ac:dyDescent="0.2">
      <c r="A102" s="5"/>
      <c r="B102" s="6"/>
      <c r="C102" s="36">
        <v>27</v>
      </c>
      <c r="D102" s="33" t="s">
        <v>365</v>
      </c>
      <c r="E102" s="33" t="s">
        <v>365</v>
      </c>
      <c r="F102" s="33" t="s">
        <v>366</v>
      </c>
      <c r="G102" s="33"/>
      <c r="H102" s="6"/>
      <c r="I102" s="6"/>
      <c r="J102" s="6"/>
    </row>
    <row r="103" spans="1:10" s="2" customFormat="1" ht="15" customHeight="1" x14ac:dyDescent="0.2">
      <c r="A103" s="5"/>
      <c r="B103" s="6"/>
      <c r="C103" s="36">
        <v>28</v>
      </c>
      <c r="D103" s="33" t="s">
        <v>398</v>
      </c>
      <c r="E103" s="33" t="s">
        <v>398</v>
      </c>
      <c r="F103" s="33" t="s">
        <v>399</v>
      </c>
      <c r="G103" s="33"/>
      <c r="H103" s="6"/>
      <c r="I103" s="6"/>
      <c r="J103" s="6"/>
    </row>
    <row r="104" spans="1:10" s="2" customFormat="1" ht="15" customHeight="1" x14ac:dyDescent="0.2">
      <c r="A104" s="5"/>
      <c r="B104" s="6"/>
      <c r="C104" s="36">
        <v>29</v>
      </c>
      <c r="D104" s="33" t="s">
        <v>317</v>
      </c>
      <c r="E104" s="33" t="s">
        <v>317</v>
      </c>
      <c r="F104" s="33" t="s">
        <v>318</v>
      </c>
      <c r="G104" s="33"/>
      <c r="H104" s="6"/>
      <c r="I104" s="6"/>
      <c r="J104" s="6"/>
    </row>
    <row r="105" spans="1:10" s="2" customFormat="1" ht="15" customHeight="1" x14ac:dyDescent="0.2">
      <c r="A105" s="5"/>
      <c r="B105" s="6"/>
      <c r="C105" s="36">
        <v>30</v>
      </c>
      <c r="D105" s="33" t="s">
        <v>486</v>
      </c>
      <c r="E105" s="33" t="s">
        <v>486</v>
      </c>
      <c r="F105" s="33" t="s">
        <v>487</v>
      </c>
      <c r="G105" s="33"/>
      <c r="H105" s="6"/>
      <c r="I105" s="6"/>
      <c r="J105" s="6"/>
    </row>
    <row r="106" spans="1:10" s="2" customFormat="1" ht="15" customHeight="1" x14ac:dyDescent="0.2">
      <c r="A106" s="5"/>
      <c r="B106" s="6"/>
      <c r="C106" s="36">
        <v>31</v>
      </c>
      <c r="D106" s="33" t="s">
        <v>452</v>
      </c>
      <c r="E106" s="33" t="s">
        <v>452</v>
      </c>
      <c r="F106" s="33" t="s">
        <v>453</v>
      </c>
      <c r="G106" s="33"/>
      <c r="H106" s="6"/>
      <c r="I106" s="6"/>
      <c r="J106" s="6"/>
    </row>
    <row r="107" spans="1:10" s="2" customFormat="1" ht="15" customHeight="1" x14ac:dyDescent="0.2">
      <c r="A107" s="5"/>
      <c r="B107" s="6"/>
      <c r="C107" s="36">
        <v>32</v>
      </c>
      <c r="D107" s="33" t="s">
        <v>546</v>
      </c>
      <c r="E107" s="33" t="s">
        <v>546</v>
      </c>
      <c r="F107" s="33" t="s">
        <v>547</v>
      </c>
      <c r="G107" s="33"/>
      <c r="H107" s="6"/>
      <c r="I107" s="6"/>
      <c r="J107" s="6"/>
    </row>
    <row r="108" spans="1:10" s="2" customFormat="1" ht="15" customHeight="1" x14ac:dyDescent="0.2">
      <c r="A108" s="5"/>
      <c r="B108" s="6"/>
      <c r="C108" s="36">
        <v>33</v>
      </c>
      <c r="D108" s="33" t="s">
        <v>484</v>
      </c>
      <c r="E108" s="33" t="s">
        <v>484</v>
      </c>
      <c r="F108" s="33" t="s">
        <v>485</v>
      </c>
      <c r="G108" s="33"/>
      <c r="H108" s="6"/>
      <c r="I108" s="6"/>
      <c r="J108" s="6"/>
    </row>
    <row r="109" spans="1:10" s="2" customFormat="1" ht="15" customHeight="1" x14ac:dyDescent="0.2">
      <c r="A109" s="5"/>
      <c r="B109" s="6"/>
      <c r="C109" s="36">
        <v>34</v>
      </c>
      <c r="D109" s="33" t="s">
        <v>410</v>
      </c>
      <c r="E109" s="33" t="s">
        <v>410</v>
      </c>
      <c r="F109" s="33" t="s">
        <v>411</v>
      </c>
      <c r="G109" s="33"/>
      <c r="H109" s="6"/>
      <c r="I109" s="6"/>
      <c r="J109" s="6"/>
    </row>
    <row r="110" spans="1:10" s="2" customFormat="1" ht="15" customHeight="1" x14ac:dyDescent="0.2">
      <c r="A110" s="5"/>
      <c r="B110" s="6"/>
      <c r="C110" s="36">
        <v>35</v>
      </c>
      <c r="D110" s="33" t="s">
        <v>576</v>
      </c>
      <c r="E110" s="33" t="s">
        <v>576</v>
      </c>
      <c r="F110" s="33" t="s">
        <v>577</v>
      </c>
      <c r="G110" s="33"/>
      <c r="H110" s="6"/>
      <c r="I110" s="6"/>
      <c r="J110" s="6"/>
    </row>
    <row r="111" spans="1:10" s="2" customFormat="1" ht="15" customHeight="1" x14ac:dyDescent="0.2">
      <c r="A111" s="5"/>
      <c r="B111" s="6"/>
      <c r="C111" s="36">
        <v>36</v>
      </c>
      <c r="D111" s="33" t="s">
        <v>432</v>
      </c>
      <c r="E111" s="33" t="s">
        <v>432</v>
      </c>
      <c r="F111" s="33" t="s">
        <v>433</v>
      </c>
      <c r="G111" s="33"/>
      <c r="H111" s="6"/>
      <c r="I111" s="6"/>
      <c r="J111" s="6"/>
    </row>
    <row r="112" spans="1:10" s="2" customFormat="1" ht="15" customHeight="1" x14ac:dyDescent="0.2">
      <c r="A112" s="5"/>
      <c r="B112" s="6"/>
      <c r="C112" s="36">
        <v>37</v>
      </c>
      <c r="D112" s="33" t="s">
        <v>396</v>
      </c>
      <c r="E112" s="33" t="s">
        <v>396</v>
      </c>
      <c r="F112" s="33" t="s">
        <v>397</v>
      </c>
      <c r="G112" s="33"/>
      <c r="H112" s="6"/>
      <c r="I112" s="6"/>
      <c r="J112" s="6"/>
    </row>
    <row r="113" spans="1:10" s="2" customFormat="1" ht="15" customHeight="1" x14ac:dyDescent="0.2">
      <c r="A113" s="5"/>
      <c r="B113" s="6"/>
      <c r="C113" s="36">
        <v>38</v>
      </c>
      <c r="D113" s="33" t="s">
        <v>482</v>
      </c>
      <c r="E113" s="33" t="s">
        <v>482</v>
      </c>
      <c r="F113" s="33" t="s">
        <v>483</v>
      </c>
      <c r="G113" s="33"/>
      <c r="H113" s="6"/>
      <c r="I113" s="6"/>
      <c r="J113" s="6"/>
    </row>
    <row r="114" spans="1:10" s="2" customFormat="1" ht="15" customHeight="1" x14ac:dyDescent="0.2">
      <c r="A114" s="5"/>
      <c r="B114" s="6"/>
      <c r="C114" s="36">
        <v>39</v>
      </c>
      <c r="D114" s="33" t="s">
        <v>408</v>
      </c>
      <c r="E114" s="33" t="s">
        <v>408</v>
      </c>
      <c r="F114" s="33" t="s">
        <v>409</v>
      </c>
      <c r="G114" s="33"/>
      <c r="H114" s="6"/>
      <c r="I114" s="6"/>
      <c r="J114" s="6"/>
    </row>
    <row r="115" spans="1:10" s="2" customFormat="1" ht="15" customHeight="1" x14ac:dyDescent="0.2">
      <c r="A115" s="5"/>
      <c r="B115" s="6"/>
      <c r="C115" s="36">
        <v>40</v>
      </c>
      <c r="D115" s="33" t="s">
        <v>548</v>
      </c>
      <c r="E115" s="33" t="s">
        <v>548</v>
      </c>
      <c r="F115" s="33" t="s">
        <v>549</v>
      </c>
      <c r="G115" s="33"/>
      <c r="H115" s="6"/>
      <c r="I115" s="6"/>
      <c r="J115" s="6"/>
    </row>
    <row r="116" spans="1:10" s="2" customFormat="1" ht="15" customHeight="1" x14ac:dyDescent="0.2">
      <c r="A116" s="5"/>
      <c r="B116" s="6"/>
      <c r="C116" s="36">
        <v>41</v>
      </c>
      <c r="D116" s="33" t="s">
        <v>578</v>
      </c>
      <c r="E116" s="33" t="s">
        <v>578</v>
      </c>
      <c r="F116" s="33" t="s">
        <v>579</v>
      </c>
      <c r="G116" s="33"/>
      <c r="H116" s="6"/>
      <c r="I116" s="6"/>
      <c r="J116" s="6"/>
    </row>
    <row r="117" spans="1:10" s="2" customFormat="1" ht="15" customHeight="1" x14ac:dyDescent="0.2">
      <c r="A117" s="5"/>
      <c r="B117" s="6"/>
      <c r="C117" s="36">
        <v>42</v>
      </c>
      <c r="D117" s="33" t="s">
        <v>367</v>
      </c>
      <c r="E117" s="33" t="s">
        <v>367</v>
      </c>
      <c r="F117" s="33" t="s">
        <v>368</v>
      </c>
      <c r="G117" s="33"/>
      <c r="H117" s="6"/>
      <c r="I117" s="6"/>
      <c r="J117" s="6"/>
    </row>
    <row r="118" spans="1:10" s="2" customFormat="1" ht="15" customHeight="1" x14ac:dyDescent="0.2">
      <c r="A118" s="5"/>
      <c r="B118" s="6"/>
      <c r="C118" s="36">
        <v>43</v>
      </c>
      <c r="D118" s="33" t="s">
        <v>359</v>
      </c>
      <c r="E118" s="33" t="s">
        <v>359</v>
      </c>
      <c r="F118" s="33" t="s">
        <v>360</v>
      </c>
      <c r="G118" s="33"/>
      <c r="H118" s="6"/>
      <c r="I118" s="6"/>
      <c r="J118" s="6"/>
    </row>
    <row r="119" spans="1:10" s="2" customFormat="1" ht="15" customHeight="1" x14ac:dyDescent="0.2">
      <c r="A119" s="5"/>
      <c r="B119" s="6"/>
      <c r="C119" s="36">
        <v>44</v>
      </c>
      <c r="D119" s="33" t="s">
        <v>518</v>
      </c>
      <c r="E119" s="33" t="s">
        <v>518</v>
      </c>
      <c r="F119" s="33" t="s">
        <v>519</v>
      </c>
      <c r="G119" s="33"/>
      <c r="H119" s="6"/>
      <c r="I119" s="6"/>
      <c r="J119" s="6"/>
    </row>
    <row r="120" spans="1:10" s="2" customFormat="1" ht="15" customHeight="1" x14ac:dyDescent="0.2">
      <c r="A120" s="5"/>
      <c r="B120" s="6"/>
      <c r="C120" s="36">
        <v>45</v>
      </c>
      <c r="D120" s="33" t="s">
        <v>369</v>
      </c>
      <c r="E120" s="33" t="s">
        <v>369</v>
      </c>
      <c r="F120" s="33" t="s">
        <v>370</v>
      </c>
      <c r="G120" s="33"/>
      <c r="H120" s="6"/>
      <c r="I120" s="6"/>
      <c r="J120" s="6"/>
    </row>
    <row r="121" spans="1:10" s="2" customFormat="1" ht="15" customHeight="1" x14ac:dyDescent="0.2">
      <c r="A121" s="5"/>
      <c r="B121" s="6"/>
      <c r="C121" s="36">
        <v>46</v>
      </c>
      <c r="D121" s="33" t="s">
        <v>343</v>
      </c>
      <c r="E121" s="33" t="s">
        <v>343</v>
      </c>
      <c r="F121" s="33" t="s">
        <v>344</v>
      </c>
      <c r="G121" s="33"/>
      <c r="H121" s="6"/>
      <c r="I121" s="6"/>
      <c r="J121" s="6"/>
    </row>
    <row r="122" spans="1:10" s="2" customFormat="1" ht="15" customHeight="1" x14ac:dyDescent="0.2">
      <c r="A122" s="5"/>
      <c r="B122" s="6"/>
      <c r="C122" s="36">
        <v>47</v>
      </c>
      <c r="D122" s="33" t="s">
        <v>323</v>
      </c>
      <c r="E122" s="33" t="s">
        <v>323</v>
      </c>
      <c r="F122" s="33" t="s">
        <v>324</v>
      </c>
      <c r="G122" s="33"/>
      <c r="H122" s="6"/>
      <c r="I122" s="6"/>
      <c r="J122" s="6"/>
    </row>
    <row r="123" spans="1:10" s="2" customFormat="1" ht="15" customHeight="1" x14ac:dyDescent="0.2">
      <c r="A123" s="5"/>
      <c r="B123" s="6"/>
      <c r="C123" s="36">
        <v>48</v>
      </c>
      <c r="D123" s="33" t="s">
        <v>514</v>
      </c>
      <c r="E123" s="33" t="s">
        <v>514</v>
      </c>
      <c r="F123" s="33" t="s">
        <v>515</v>
      </c>
      <c r="G123" s="33"/>
      <c r="H123" s="6"/>
      <c r="I123" s="6"/>
      <c r="J123" s="6"/>
    </row>
    <row r="124" spans="1:10" s="2" customFormat="1" ht="15" customHeight="1" x14ac:dyDescent="0.2">
      <c r="A124" s="5"/>
      <c r="B124" s="6"/>
      <c r="C124" s="36">
        <v>49</v>
      </c>
      <c r="D124" s="33" t="s">
        <v>371</v>
      </c>
      <c r="E124" s="33" t="s">
        <v>371</v>
      </c>
      <c r="F124" s="33" t="s">
        <v>372</v>
      </c>
      <c r="G124" s="33"/>
      <c r="H124" s="6"/>
      <c r="I124" s="6"/>
      <c r="J124" s="6"/>
    </row>
    <row r="125" spans="1:10" s="2" customFormat="1" ht="15" customHeight="1" x14ac:dyDescent="0.2">
      <c r="A125" s="5"/>
      <c r="B125" s="6"/>
      <c r="C125" s="36">
        <v>50</v>
      </c>
      <c r="D125" s="33" t="s">
        <v>373</v>
      </c>
      <c r="E125" s="33" t="s">
        <v>373</v>
      </c>
      <c r="F125" s="33" t="s">
        <v>374</v>
      </c>
      <c r="G125" s="33"/>
      <c r="H125" s="6"/>
      <c r="I125" s="6"/>
      <c r="J125" s="6"/>
    </row>
    <row r="126" spans="1:10" s="2" customFormat="1" ht="15" customHeight="1" x14ac:dyDescent="0.2">
      <c r="A126" s="5"/>
      <c r="B126" s="6"/>
      <c r="C126" s="36">
        <v>51</v>
      </c>
      <c r="D126" s="33" t="s">
        <v>446</v>
      </c>
      <c r="E126" s="33" t="s">
        <v>446</v>
      </c>
      <c r="F126" s="33" t="s">
        <v>447</v>
      </c>
      <c r="G126" s="33"/>
      <c r="H126" s="6"/>
      <c r="I126" s="6"/>
      <c r="J126" s="6"/>
    </row>
    <row r="127" spans="1:10" s="2" customFormat="1" ht="15" customHeight="1" x14ac:dyDescent="0.2">
      <c r="A127" s="5"/>
      <c r="B127" s="6"/>
      <c r="C127" s="36">
        <v>52</v>
      </c>
      <c r="D127" s="33" t="s">
        <v>526</v>
      </c>
      <c r="E127" s="33" t="s">
        <v>526</v>
      </c>
      <c r="F127" s="33" t="s">
        <v>527</v>
      </c>
      <c r="G127" s="33"/>
      <c r="H127" s="6"/>
      <c r="I127" s="6"/>
      <c r="J127" s="6"/>
    </row>
    <row r="128" spans="1:10" s="2" customFormat="1" ht="15" customHeight="1" x14ac:dyDescent="0.2">
      <c r="A128" s="5"/>
      <c r="B128" s="6"/>
      <c r="C128" s="36">
        <v>53</v>
      </c>
      <c r="D128" s="33" t="s">
        <v>390</v>
      </c>
      <c r="E128" s="33" t="s">
        <v>390</v>
      </c>
      <c r="F128" s="33" t="s">
        <v>391</v>
      </c>
      <c r="G128" s="33"/>
      <c r="H128" s="6"/>
      <c r="I128" s="6"/>
      <c r="J128" s="6"/>
    </row>
    <row r="129" spans="1:10" s="2" customFormat="1" ht="15" customHeight="1" x14ac:dyDescent="0.2">
      <c r="A129" s="5"/>
      <c r="B129" s="6"/>
      <c r="C129" s="36">
        <v>54</v>
      </c>
      <c r="D129" s="33" t="s">
        <v>456</v>
      </c>
      <c r="E129" s="33" t="s">
        <v>456</v>
      </c>
      <c r="F129" s="33" t="s">
        <v>457</v>
      </c>
      <c r="G129" s="33"/>
      <c r="H129" s="6"/>
      <c r="I129" s="6"/>
      <c r="J129" s="6"/>
    </row>
    <row r="130" spans="1:10" s="2" customFormat="1" ht="15" customHeight="1" x14ac:dyDescent="0.2">
      <c r="A130" s="5"/>
      <c r="B130" s="6"/>
      <c r="C130" s="36">
        <v>55</v>
      </c>
      <c r="D130" s="33" t="s">
        <v>458</v>
      </c>
      <c r="E130" s="33" t="s">
        <v>458</v>
      </c>
      <c r="F130" s="33" t="s">
        <v>459</v>
      </c>
      <c r="G130" s="33"/>
      <c r="H130" s="6"/>
      <c r="I130" s="6"/>
      <c r="J130" s="6"/>
    </row>
    <row r="131" spans="1:10" s="2" customFormat="1" ht="15" customHeight="1" x14ac:dyDescent="0.2">
      <c r="A131" s="5"/>
      <c r="B131" s="6"/>
      <c r="C131" s="36">
        <v>56</v>
      </c>
      <c r="D131" s="33" t="s">
        <v>528</v>
      </c>
      <c r="E131" s="33" t="s">
        <v>528</v>
      </c>
      <c r="F131" s="33" t="s">
        <v>529</v>
      </c>
      <c r="G131" s="33"/>
      <c r="H131" s="6"/>
      <c r="I131" s="6"/>
      <c r="J131" s="6"/>
    </row>
    <row r="132" spans="1:10" s="2" customFormat="1" ht="15" customHeight="1" x14ac:dyDescent="0.2">
      <c r="A132" s="5"/>
      <c r="B132" s="6"/>
      <c r="C132" s="36">
        <v>57</v>
      </c>
      <c r="D132" s="33" t="s">
        <v>496</v>
      </c>
      <c r="E132" s="33" t="s">
        <v>496</v>
      </c>
      <c r="F132" s="33" t="s">
        <v>497</v>
      </c>
      <c r="G132" s="33"/>
      <c r="H132" s="6"/>
      <c r="I132" s="6"/>
      <c r="J132" s="6"/>
    </row>
    <row r="133" spans="1:10" s="2" customFormat="1" ht="15" customHeight="1" x14ac:dyDescent="0.2">
      <c r="A133" s="5"/>
      <c r="B133" s="6"/>
      <c r="C133" s="36">
        <v>58</v>
      </c>
      <c r="D133" s="33" t="s">
        <v>377</v>
      </c>
      <c r="E133" s="33" t="s">
        <v>377</v>
      </c>
      <c r="F133" s="33" t="s">
        <v>378</v>
      </c>
      <c r="G133" s="33"/>
      <c r="H133" s="6"/>
      <c r="I133" s="6"/>
      <c r="J133" s="6"/>
    </row>
    <row r="134" spans="1:10" s="2" customFormat="1" ht="15" customHeight="1" x14ac:dyDescent="0.2">
      <c r="A134" s="5"/>
      <c r="B134" s="6"/>
      <c r="C134" s="36">
        <v>59</v>
      </c>
      <c r="D134" s="33" t="s">
        <v>580</v>
      </c>
      <c r="E134" s="33" t="s">
        <v>580</v>
      </c>
      <c r="F134" s="33" t="s">
        <v>581</v>
      </c>
      <c r="G134" s="33"/>
      <c r="H134" s="6"/>
      <c r="I134" s="6"/>
      <c r="J134" s="6"/>
    </row>
    <row r="135" spans="1:10" s="2" customFormat="1" ht="15" customHeight="1" x14ac:dyDescent="0.2">
      <c r="A135" s="5"/>
      <c r="B135" s="6"/>
      <c r="C135" s="36">
        <v>60</v>
      </c>
      <c r="D135" s="33" t="s">
        <v>522</v>
      </c>
      <c r="E135" s="33" t="s">
        <v>522</v>
      </c>
      <c r="F135" s="33" t="s">
        <v>523</v>
      </c>
      <c r="G135" s="33"/>
      <c r="H135" s="6"/>
      <c r="I135" s="6"/>
      <c r="J135" s="6"/>
    </row>
    <row r="136" spans="1:10" s="2" customFormat="1" ht="15" customHeight="1" x14ac:dyDescent="0.2">
      <c r="A136" s="5"/>
      <c r="B136" s="6"/>
      <c r="C136" s="36">
        <v>61</v>
      </c>
      <c r="D136" s="33" t="s">
        <v>381</v>
      </c>
      <c r="E136" s="33" t="s">
        <v>381</v>
      </c>
      <c r="F136" s="33" t="s">
        <v>382</v>
      </c>
      <c r="G136" s="33"/>
      <c r="H136" s="6"/>
      <c r="I136" s="6"/>
      <c r="J136" s="6"/>
    </row>
    <row r="137" spans="1:10" s="2" customFormat="1" ht="15" customHeight="1" x14ac:dyDescent="0.2">
      <c r="A137" s="5"/>
      <c r="B137" s="6"/>
      <c r="C137" s="36">
        <v>62</v>
      </c>
      <c r="D137" s="33" t="s">
        <v>470</v>
      </c>
      <c r="E137" s="33" t="s">
        <v>470</v>
      </c>
      <c r="F137" s="33" t="s">
        <v>471</v>
      </c>
      <c r="G137" s="33"/>
      <c r="H137" s="6"/>
      <c r="I137" s="6"/>
      <c r="J137" s="6"/>
    </row>
    <row r="138" spans="1:10" s="2" customFormat="1" ht="15" customHeight="1" x14ac:dyDescent="0.2">
      <c r="A138" s="5"/>
      <c r="B138" s="6"/>
      <c r="C138" s="36">
        <v>63</v>
      </c>
      <c r="D138" s="33" t="s">
        <v>416</v>
      </c>
      <c r="E138" s="33" t="s">
        <v>416</v>
      </c>
      <c r="F138" s="33" t="s">
        <v>417</v>
      </c>
      <c r="G138" s="33"/>
      <c r="H138" s="6"/>
      <c r="I138" s="6"/>
      <c r="J138" s="6"/>
    </row>
    <row r="139" spans="1:10" s="2" customFormat="1" ht="15" customHeight="1" x14ac:dyDescent="0.2">
      <c r="A139" s="5"/>
      <c r="B139" s="6"/>
      <c r="C139" s="36">
        <v>64</v>
      </c>
      <c r="D139" s="33" t="s">
        <v>494</v>
      </c>
      <c r="E139" s="33" t="s">
        <v>494</v>
      </c>
      <c r="F139" s="33" t="s">
        <v>495</v>
      </c>
      <c r="G139" s="33"/>
      <c r="H139" s="6"/>
      <c r="I139" s="6"/>
      <c r="J139" s="6"/>
    </row>
    <row r="140" spans="1:10" s="2" customFormat="1" ht="15" customHeight="1" x14ac:dyDescent="0.2">
      <c r="A140" s="5"/>
      <c r="B140" s="6"/>
      <c r="C140" s="36">
        <v>65</v>
      </c>
      <c r="D140" s="33" t="s">
        <v>554</v>
      </c>
      <c r="E140" s="33" t="s">
        <v>554</v>
      </c>
      <c r="F140" s="33" t="s">
        <v>555</v>
      </c>
      <c r="G140" s="33"/>
      <c r="H140" s="6"/>
      <c r="I140" s="6"/>
      <c r="J140" s="6"/>
    </row>
    <row r="141" spans="1:10" s="2" customFormat="1" ht="15" customHeight="1" x14ac:dyDescent="0.2">
      <c r="A141" s="5"/>
      <c r="B141" s="6"/>
      <c r="C141" s="36">
        <v>66</v>
      </c>
      <c r="D141" s="33" t="s">
        <v>379</v>
      </c>
      <c r="E141" s="33" t="s">
        <v>379</v>
      </c>
      <c r="F141" s="33" t="s">
        <v>380</v>
      </c>
      <c r="G141" s="33"/>
      <c r="H141" s="6"/>
      <c r="I141" s="6"/>
      <c r="J141" s="6"/>
    </row>
    <row r="142" spans="1:10" s="2" customFormat="1" ht="15" customHeight="1" x14ac:dyDescent="0.2">
      <c r="A142" s="5"/>
      <c r="B142" s="6"/>
      <c r="C142" s="36">
        <v>67</v>
      </c>
      <c r="D142" s="33" t="s">
        <v>438</v>
      </c>
      <c r="E142" s="33" t="s">
        <v>438</v>
      </c>
      <c r="F142" s="33" t="s">
        <v>439</v>
      </c>
      <c r="G142" s="33"/>
      <c r="H142" s="6"/>
      <c r="I142" s="6"/>
      <c r="J142" s="6"/>
    </row>
    <row r="143" spans="1:10" s="2" customFormat="1" ht="15" customHeight="1" x14ac:dyDescent="0.2">
      <c r="A143" s="5"/>
      <c r="B143" s="6"/>
      <c r="C143" s="36">
        <v>68</v>
      </c>
      <c r="D143" s="33" t="s">
        <v>562</v>
      </c>
      <c r="E143" s="33" t="s">
        <v>562</v>
      </c>
      <c r="F143" s="33" t="s">
        <v>563</v>
      </c>
      <c r="G143" s="33"/>
      <c r="H143" s="6"/>
      <c r="I143" s="6"/>
      <c r="J143" s="6"/>
    </row>
    <row r="144" spans="1:10" s="2" customFormat="1" ht="15" customHeight="1" x14ac:dyDescent="0.2">
      <c r="A144" s="5"/>
      <c r="B144" s="6"/>
      <c r="C144" s="36">
        <v>69</v>
      </c>
      <c r="D144" s="33" t="s">
        <v>582</v>
      </c>
      <c r="E144" s="33" t="s">
        <v>582</v>
      </c>
      <c r="F144" s="33" t="s">
        <v>583</v>
      </c>
      <c r="G144" s="33"/>
      <c r="H144" s="6"/>
      <c r="I144" s="6"/>
      <c r="J144" s="6"/>
    </row>
    <row r="145" spans="1:10" s="2" customFormat="1" ht="15" customHeight="1" x14ac:dyDescent="0.2">
      <c r="A145" s="5"/>
      <c r="B145" s="6"/>
      <c r="C145" s="36">
        <v>70</v>
      </c>
      <c r="D145" s="33" t="s">
        <v>584</v>
      </c>
      <c r="E145" s="33" t="s">
        <v>584</v>
      </c>
      <c r="F145" s="33" t="s">
        <v>585</v>
      </c>
      <c r="G145" s="33"/>
      <c r="H145" s="6"/>
      <c r="I145" s="6"/>
      <c r="J145" s="6"/>
    </row>
    <row r="146" spans="1:10" s="2" customFormat="1" ht="15" customHeight="1" x14ac:dyDescent="0.2">
      <c r="A146" s="5"/>
      <c r="B146" s="6"/>
      <c r="C146" s="36">
        <v>71</v>
      </c>
      <c r="D146" s="33" t="s">
        <v>383</v>
      </c>
      <c r="E146" s="33" t="s">
        <v>383</v>
      </c>
      <c r="F146" s="33" t="s">
        <v>384</v>
      </c>
      <c r="G146" s="33"/>
      <c r="H146" s="6"/>
      <c r="I146" s="6"/>
      <c r="J146" s="6"/>
    </row>
    <row r="147" spans="1:10" s="2" customFormat="1" ht="15" customHeight="1" x14ac:dyDescent="0.2">
      <c r="A147" s="5"/>
      <c r="B147" s="6"/>
      <c r="C147" s="36">
        <v>72</v>
      </c>
      <c r="D147" s="33" t="s">
        <v>460</v>
      </c>
      <c r="E147" s="33" t="s">
        <v>460</v>
      </c>
      <c r="F147" s="33" t="s">
        <v>461</v>
      </c>
      <c r="G147" s="33"/>
      <c r="H147" s="6"/>
      <c r="I147" s="6"/>
      <c r="J147" s="6"/>
    </row>
    <row r="148" spans="1:10" s="2" customFormat="1" ht="15" customHeight="1" x14ac:dyDescent="0.2">
      <c r="A148" s="5"/>
      <c r="B148" s="6"/>
      <c r="C148" s="36">
        <v>73</v>
      </c>
      <c r="D148" s="33" t="s">
        <v>329</v>
      </c>
      <c r="E148" s="33" t="s">
        <v>329</v>
      </c>
      <c r="F148" s="33" t="s">
        <v>330</v>
      </c>
      <c r="G148" s="33"/>
      <c r="H148" s="6"/>
      <c r="I148" s="6"/>
      <c r="J148" s="6"/>
    </row>
    <row r="149" spans="1:10" s="2" customFormat="1" ht="15" customHeight="1" x14ac:dyDescent="0.2">
      <c r="A149" s="5"/>
      <c r="B149" s="6"/>
      <c r="C149" s="36">
        <v>74</v>
      </c>
      <c r="D149" s="33" t="s">
        <v>512</v>
      </c>
      <c r="E149" s="33" t="s">
        <v>512</v>
      </c>
      <c r="F149" s="33" t="s">
        <v>513</v>
      </c>
      <c r="G149" s="33"/>
      <c r="H149" s="6"/>
      <c r="I149" s="6"/>
      <c r="J149" s="6"/>
    </row>
    <row r="150" spans="1:10" s="2" customFormat="1" ht="15" customHeight="1" x14ac:dyDescent="0.2">
      <c r="A150" s="5"/>
      <c r="B150" s="6"/>
      <c r="C150" s="36">
        <v>75</v>
      </c>
      <c r="D150" s="33" t="s">
        <v>418</v>
      </c>
      <c r="E150" s="33" t="s">
        <v>418</v>
      </c>
      <c r="F150" s="33" t="s">
        <v>419</v>
      </c>
      <c r="G150" s="33"/>
      <c r="H150" s="6"/>
      <c r="I150" s="6"/>
      <c r="J150" s="6"/>
    </row>
    <row r="151" spans="1:10" s="2" customFormat="1" ht="15" customHeight="1" x14ac:dyDescent="0.2">
      <c r="A151" s="5"/>
      <c r="B151" s="6"/>
      <c r="C151" s="36">
        <v>76</v>
      </c>
      <c r="D151" s="33" t="s">
        <v>349</v>
      </c>
      <c r="E151" s="33" t="s">
        <v>349</v>
      </c>
      <c r="F151" s="33" t="s">
        <v>350</v>
      </c>
      <c r="G151" s="33"/>
      <c r="H151" s="6"/>
      <c r="I151" s="6"/>
      <c r="J151" s="6"/>
    </row>
    <row r="152" spans="1:10" s="2" customFormat="1" ht="15" customHeight="1" x14ac:dyDescent="0.2">
      <c r="A152" s="5"/>
      <c r="B152" s="6"/>
      <c r="C152" s="36">
        <v>77</v>
      </c>
      <c r="D152" s="33" t="s">
        <v>436</v>
      </c>
      <c r="E152" s="33" t="s">
        <v>436</v>
      </c>
      <c r="F152" s="33" t="s">
        <v>437</v>
      </c>
      <c r="G152" s="33"/>
      <c r="H152" s="6"/>
      <c r="I152" s="6"/>
      <c r="J152" s="6"/>
    </row>
    <row r="153" spans="1:10" s="2" customFormat="1" ht="15" customHeight="1" x14ac:dyDescent="0.2">
      <c r="A153" s="5"/>
      <c r="B153" s="6"/>
      <c r="C153" s="36">
        <v>78</v>
      </c>
      <c r="D153" s="33" t="s">
        <v>520</v>
      </c>
      <c r="E153" s="33" t="s">
        <v>520</v>
      </c>
      <c r="F153" s="33" t="s">
        <v>521</v>
      </c>
      <c r="G153" s="33"/>
      <c r="H153" s="6"/>
      <c r="I153" s="6"/>
      <c r="J153" s="6"/>
    </row>
    <row r="154" spans="1:10" s="2" customFormat="1" ht="15" customHeight="1" x14ac:dyDescent="0.2">
      <c r="A154" s="5"/>
      <c r="B154" s="6"/>
      <c r="C154" s="36">
        <v>79</v>
      </c>
      <c r="D154" s="33" t="s">
        <v>464</v>
      </c>
      <c r="E154" s="33" t="s">
        <v>464</v>
      </c>
      <c r="F154" s="33" t="s">
        <v>465</v>
      </c>
      <c r="G154" s="33"/>
      <c r="H154" s="6"/>
      <c r="I154" s="6"/>
      <c r="J154" s="6"/>
    </row>
    <row r="155" spans="1:10" s="2" customFormat="1" ht="15" customHeight="1" x14ac:dyDescent="0.2">
      <c r="A155" s="5"/>
      <c r="B155" s="6"/>
      <c r="C155" s="36">
        <v>80</v>
      </c>
      <c r="D155" s="33" t="s">
        <v>568</v>
      </c>
      <c r="E155" s="33" t="s">
        <v>568</v>
      </c>
      <c r="F155" s="33" t="s">
        <v>569</v>
      </c>
      <c r="G155" s="33"/>
      <c r="H155" s="6"/>
      <c r="I155" s="6"/>
      <c r="J155" s="6"/>
    </row>
    <row r="156" spans="1:10" s="2" customFormat="1" ht="15" customHeight="1" x14ac:dyDescent="0.2">
      <c r="A156" s="5"/>
      <c r="B156" s="6"/>
      <c r="C156" s="36">
        <v>81</v>
      </c>
      <c r="D156" s="33" t="s">
        <v>530</v>
      </c>
      <c r="E156" s="33" t="s">
        <v>530</v>
      </c>
      <c r="F156" s="33" t="s">
        <v>531</v>
      </c>
      <c r="G156" s="33"/>
      <c r="H156" s="6"/>
      <c r="I156" s="6"/>
      <c r="J156" s="6"/>
    </row>
    <row r="157" spans="1:10" s="2" customFormat="1" ht="15" customHeight="1" x14ac:dyDescent="0.2">
      <c r="A157" s="5"/>
      <c r="B157" s="6"/>
      <c r="C157" s="36">
        <v>82</v>
      </c>
      <c r="D157" s="33" t="s">
        <v>488</v>
      </c>
      <c r="E157" s="33" t="s">
        <v>488</v>
      </c>
      <c r="F157" s="33" t="s">
        <v>489</v>
      </c>
      <c r="G157" s="33"/>
      <c r="H157" s="6"/>
      <c r="I157" s="6"/>
      <c r="J157" s="6"/>
    </row>
    <row r="158" spans="1:10" s="2" customFormat="1" ht="15" customHeight="1" x14ac:dyDescent="0.2">
      <c r="A158" s="5"/>
      <c r="B158" s="6"/>
      <c r="C158" s="36">
        <v>83</v>
      </c>
      <c r="D158" s="33" t="s">
        <v>508</v>
      </c>
      <c r="E158" s="33" t="s">
        <v>508</v>
      </c>
      <c r="F158" s="33" t="s">
        <v>509</v>
      </c>
      <c r="G158" s="33"/>
      <c r="H158" s="6"/>
      <c r="I158" s="6"/>
      <c r="J158" s="6"/>
    </row>
    <row r="159" spans="1:10" s="2" customFormat="1" ht="15" customHeight="1" x14ac:dyDescent="0.2">
      <c r="A159" s="5"/>
      <c r="B159" s="6"/>
      <c r="C159" s="36">
        <v>84</v>
      </c>
      <c r="D159" s="33" t="s">
        <v>552</v>
      </c>
      <c r="E159" s="33" t="s">
        <v>552</v>
      </c>
      <c r="F159" s="33" t="s">
        <v>553</v>
      </c>
      <c r="G159" s="33"/>
      <c r="H159" s="6"/>
      <c r="I159" s="6"/>
      <c r="J159" s="6"/>
    </row>
    <row r="160" spans="1:10" s="2" customFormat="1" ht="15" customHeight="1" x14ac:dyDescent="0.2">
      <c r="A160" s="5"/>
      <c r="B160" s="6"/>
      <c r="C160" s="36">
        <v>85</v>
      </c>
      <c r="D160" s="33" t="s">
        <v>588</v>
      </c>
      <c r="E160" s="33" t="s">
        <v>588</v>
      </c>
      <c r="F160" s="33" t="s">
        <v>589</v>
      </c>
      <c r="G160" s="33"/>
      <c r="H160" s="6"/>
      <c r="I160" s="6"/>
      <c r="J160" s="6"/>
    </row>
    <row r="161" spans="1:10" s="2" customFormat="1" ht="15" customHeight="1" x14ac:dyDescent="0.2">
      <c r="A161" s="5"/>
      <c r="B161" s="6"/>
      <c r="C161" s="36">
        <v>86</v>
      </c>
      <c r="D161" s="33" t="s">
        <v>506</v>
      </c>
      <c r="E161" s="33" t="s">
        <v>506</v>
      </c>
      <c r="F161" s="33" t="s">
        <v>507</v>
      </c>
      <c r="G161" s="33"/>
      <c r="H161" s="6"/>
      <c r="I161" s="6"/>
      <c r="J161" s="6"/>
    </row>
    <row r="162" spans="1:10" s="2" customFormat="1" ht="15" customHeight="1" x14ac:dyDescent="0.2">
      <c r="A162" s="5"/>
      <c r="B162" s="6"/>
      <c r="C162" s="36">
        <v>87</v>
      </c>
      <c r="D162" s="33" t="s">
        <v>556</v>
      </c>
      <c r="E162" s="33" t="s">
        <v>556</v>
      </c>
      <c r="F162" s="33" t="s">
        <v>557</v>
      </c>
      <c r="G162" s="33"/>
      <c r="H162" s="6"/>
      <c r="I162" s="6"/>
      <c r="J162" s="6"/>
    </row>
    <row r="163" spans="1:10" s="2" customFormat="1" ht="15" customHeight="1" x14ac:dyDescent="0.2">
      <c r="A163" s="5"/>
      <c r="B163" s="6"/>
      <c r="C163" s="36">
        <v>88</v>
      </c>
      <c r="D163" s="33" t="s">
        <v>335</v>
      </c>
      <c r="E163" s="33" t="s">
        <v>335</v>
      </c>
      <c r="F163" s="33" t="s">
        <v>336</v>
      </c>
      <c r="G163" s="33"/>
      <c r="H163" s="6"/>
      <c r="I163" s="6"/>
      <c r="J163" s="6"/>
    </row>
    <row r="164" spans="1:10" s="2" customFormat="1" ht="15" customHeight="1" x14ac:dyDescent="0.2">
      <c r="A164" s="5"/>
      <c r="B164" s="6"/>
      <c r="C164" s="36">
        <v>89</v>
      </c>
      <c r="D164" s="33" t="s">
        <v>586</v>
      </c>
      <c r="E164" s="33" t="s">
        <v>586</v>
      </c>
      <c r="F164" s="33" t="s">
        <v>587</v>
      </c>
      <c r="G164" s="33"/>
      <c r="H164" s="6"/>
      <c r="I164" s="6"/>
      <c r="J164" s="6"/>
    </row>
    <row r="165" spans="1:10" s="2" customFormat="1" ht="15" customHeight="1" x14ac:dyDescent="0.2">
      <c r="A165" s="5"/>
      <c r="B165" s="6"/>
      <c r="C165" s="36">
        <v>90</v>
      </c>
      <c r="D165" s="33" t="s">
        <v>420</v>
      </c>
      <c r="E165" s="33" t="s">
        <v>420</v>
      </c>
      <c r="F165" s="33" t="s">
        <v>421</v>
      </c>
      <c r="G165" s="33"/>
      <c r="H165" s="6"/>
      <c r="I165" s="6"/>
      <c r="J165" s="6"/>
    </row>
    <row r="166" spans="1:10" s="2" customFormat="1" ht="15" customHeight="1" x14ac:dyDescent="0.2">
      <c r="A166" s="5"/>
      <c r="B166" s="6"/>
      <c r="C166" s="36">
        <v>91</v>
      </c>
      <c r="D166" s="33" t="s">
        <v>337</v>
      </c>
      <c r="E166" s="33" t="s">
        <v>337</v>
      </c>
      <c r="F166" s="33" t="s">
        <v>338</v>
      </c>
      <c r="G166" s="33"/>
      <c r="H166" s="6"/>
      <c r="I166" s="6"/>
      <c r="J166" s="6"/>
    </row>
    <row r="167" spans="1:10" s="2" customFormat="1" ht="15" customHeight="1" x14ac:dyDescent="0.2">
      <c r="A167" s="5"/>
      <c r="B167" s="6"/>
      <c r="C167" s="36">
        <v>92</v>
      </c>
      <c r="D167" s="33" t="s">
        <v>428</v>
      </c>
      <c r="E167" s="33" t="s">
        <v>428</v>
      </c>
      <c r="F167" s="33" t="s">
        <v>429</v>
      </c>
      <c r="G167" s="33"/>
      <c r="H167" s="6"/>
      <c r="I167" s="6"/>
      <c r="J167" s="6"/>
    </row>
    <row r="168" spans="1:10" s="2" customFormat="1" ht="15" customHeight="1" x14ac:dyDescent="0.2">
      <c r="A168" s="5"/>
      <c r="B168" s="6"/>
      <c r="C168" s="36">
        <v>93</v>
      </c>
      <c r="D168" s="33" t="s">
        <v>386</v>
      </c>
      <c r="E168" s="33" t="s">
        <v>386</v>
      </c>
      <c r="F168" s="33" t="s">
        <v>387</v>
      </c>
      <c r="G168" s="33"/>
      <c r="H168" s="6"/>
      <c r="I168" s="6"/>
      <c r="J168" s="6"/>
    </row>
    <row r="169" spans="1:10" s="2" customFormat="1" ht="15" customHeight="1" x14ac:dyDescent="0.2">
      <c r="A169" s="5"/>
      <c r="B169" s="6"/>
      <c r="C169" s="36">
        <v>94</v>
      </c>
      <c r="D169" s="33" t="s">
        <v>492</v>
      </c>
      <c r="E169" s="33" t="s">
        <v>492</v>
      </c>
      <c r="F169" s="33" t="s">
        <v>493</v>
      </c>
      <c r="G169" s="33"/>
      <c r="H169" s="6"/>
      <c r="I169" s="6"/>
      <c r="J169" s="6"/>
    </row>
    <row r="170" spans="1:10" s="2" customFormat="1" ht="15" customHeight="1" x14ac:dyDescent="0.2">
      <c r="A170" s="5"/>
      <c r="B170" s="6"/>
      <c r="C170" s="36">
        <v>95</v>
      </c>
      <c r="D170" s="33" t="s">
        <v>333</v>
      </c>
      <c r="E170" s="33" t="s">
        <v>333</v>
      </c>
      <c r="F170" s="33" t="s">
        <v>334</v>
      </c>
      <c r="G170" s="33"/>
      <c r="H170" s="6"/>
      <c r="I170" s="6"/>
      <c r="J170" s="6"/>
    </row>
    <row r="171" spans="1:10" s="2" customFormat="1" ht="15" customHeight="1" x14ac:dyDescent="0.2">
      <c r="A171" s="5"/>
      <c r="B171" s="6"/>
      <c r="C171" s="36">
        <v>96</v>
      </c>
      <c r="D171" s="33" t="s">
        <v>353</v>
      </c>
      <c r="E171" s="33" t="s">
        <v>353</v>
      </c>
      <c r="F171" s="33" t="s">
        <v>354</v>
      </c>
      <c r="G171" s="33"/>
      <c r="H171" s="6"/>
      <c r="I171" s="6"/>
      <c r="J171" s="6"/>
    </row>
    <row r="172" spans="1:10" s="2" customFormat="1" ht="15" customHeight="1" x14ac:dyDescent="0.2">
      <c r="A172" s="5"/>
      <c r="B172" s="6"/>
      <c r="C172" s="36">
        <v>97</v>
      </c>
      <c r="D172" s="33" t="s">
        <v>394</v>
      </c>
      <c r="E172" s="33" t="s">
        <v>394</v>
      </c>
      <c r="F172" s="33" t="s">
        <v>395</v>
      </c>
      <c r="G172" s="33"/>
      <c r="H172" s="6"/>
      <c r="I172" s="6"/>
      <c r="J172" s="6"/>
    </row>
    <row r="173" spans="1:10" s="2" customFormat="1" ht="15" customHeight="1" x14ac:dyDescent="0.2">
      <c r="A173" s="5"/>
      <c r="B173" s="6"/>
      <c r="C173" s="36">
        <v>98</v>
      </c>
      <c r="D173" s="33" t="s">
        <v>341</v>
      </c>
      <c r="E173" s="33" t="s">
        <v>341</v>
      </c>
      <c r="F173" s="33" t="s">
        <v>342</v>
      </c>
      <c r="G173" s="33"/>
      <c r="H173" s="6"/>
      <c r="I173" s="6"/>
      <c r="J173" s="6"/>
    </row>
    <row r="174" spans="1:10" s="2" customFormat="1" ht="15" customHeight="1" x14ac:dyDescent="0.2">
      <c r="A174" s="5"/>
      <c r="B174" s="6"/>
      <c r="C174" s="36">
        <v>99</v>
      </c>
      <c r="D174" s="33" t="s">
        <v>424</v>
      </c>
      <c r="E174" s="33" t="s">
        <v>424</v>
      </c>
      <c r="F174" s="33" t="s">
        <v>425</v>
      </c>
      <c r="G174" s="33"/>
      <c r="H174" s="6"/>
      <c r="I174" s="6"/>
      <c r="J174" s="6"/>
    </row>
    <row r="175" spans="1:10" s="2" customFormat="1" ht="15" customHeight="1" x14ac:dyDescent="0.2">
      <c r="A175" s="5"/>
      <c r="B175" s="6"/>
      <c r="C175" s="36">
        <v>100</v>
      </c>
      <c r="D175" s="33" t="s">
        <v>500</v>
      </c>
      <c r="E175" s="33" t="s">
        <v>500</v>
      </c>
      <c r="F175" s="33" t="s">
        <v>501</v>
      </c>
      <c r="G175" s="33"/>
      <c r="H175" s="6"/>
      <c r="I175" s="6"/>
      <c r="J175" s="6"/>
    </row>
    <row r="176" spans="1:10" s="2" customFormat="1" ht="15" customHeight="1" x14ac:dyDescent="0.2">
      <c r="A176" s="5"/>
      <c r="B176" s="6"/>
      <c r="C176" s="36">
        <v>101</v>
      </c>
      <c r="D176" s="33" t="s">
        <v>462</v>
      </c>
      <c r="E176" s="33" t="s">
        <v>462</v>
      </c>
      <c r="F176" s="33" t="s">
        <v>463</v>
      </c>
      <c r="G176" s="33"/>
      <c r="H176" s="6"/>
      <c r="I176" s="6"/>
      <c r="J176" s="6"/>
    </row>
    <row r="177" spans="1:10" s="2" customFormat="1" ht="15" customHeight="1" x14ac:dyDescent="0.2">
      <c r="A177" s="5"/>
      <c r="B177" s="6"/>
      <c r="C177" s="36">
        <v>102</v>
      </c>
      <c r="D177" s="33" t="s">
        <v>426</v>
      </c>
      <c r="E177" s="33" t="s">
        <v>426</v>
      </c>
      <c r="F177" s="33" t="s">
        <v>427</v>
      </c>
      <c r="G177" s="33"/>
      <c r="H177" s="6"/>
      <c r="I177" s="6"/>
      <c r="J177" s="6"/>
    </row>
    <row r="178" spans="1:10" s="2" customFormat="1" ht="15" customHeight="1" x14ac:dyDescent="0.2">
      <c r="A178" s="5"/>
      <c r="B178" s="6"/>
      <c r="C178" s="36">
        <v>103</v>
      </c>
      <c r="D178" s="33" t="s">
        <v>388</v>
      </c>
      <c r="E178" s="33" t="s">
        <v>388</v>
      </c>
      <c r="F178" s="33" t="s">
        <v>389</v>
      </c>
      <c r="G178" s="33"/>
      <c r="H178" s="6"/>
      <c r="I178" s="6"/>
      <c r="J178" s="6"/>
    </row>
    <row r="179" spans="1:10" s="2" customFormat="1" ht="15" customHeight="1" x14ac:dyDescent="0.2">
      <c r="A179" s="5"/>
      <c r="B179" s="6"/>
      <c r="C179" s="36">
        <v>104</v>
      </c>
      <c r="D179" s="33" t="s">
        <v>534</v>
      </c>
      <c r="E179" s="33" t="s">
        <v>534</v>
      </c>
      <c r="F179" s="33" t="s">
        <v>535</v>
      </c>
      <c r="G179" s="33"/>
      <c r="H179" s="6"/>
      <c r="I179" s="6"/>
      <c r="J179" s="6"/>
    </row>
    <row r="180" spans="1:10" s="2" customFormat="1" ht="15" customHeight="1" x14ac:dyDescent="0.2">
      <c r="A180" s="5"/>
      <c r="B180" s="6"/>
      <c r="C180" s="36">
        <v>105</v>
      </c>
      <c r="D180" s="33" t="s">
        <v>560</v>
      </c>
      <c r="E180" s="33" t="s">
        <v>560</v>
      </c>
      <c r="F180" s="33" t="s">
        <v>561</v>
      </c>
      <c r="G180" s="33"/>
      <c r="H180" s="6"/>
      <c r="I180" s="6"/>
      <c r="J180" s="6"/>
    </row>
    <row r="181" spans="1:10" s="2" customFormat="1" ht="15" customHeight="1" x14ac:dyDescent="0.2">
      <c r="A181" s="5"/>
      <c r="B181" s="6"/>
      <c r="C181" s="36">
        <v>106</v>
      </c>
      <c r="D181" s="33" t="s">
        <v>558</v>
      </c>
      <c r="E181" s="33" t="s">
        <v>558</v>
      </c>
      <c r="F181" s="33" t="s">
        <v>559</v>
      </c>
      <c r="G181" s="33"/>
      <c r="H181" s="6"/>
      <c r="I181" s="6"/>
      <c r="J181" s="6"/>
    </row>
    <row r="182" spans="1:10" s="2" customFormat="1" ht="15" customHeight="1" x14ac:dyDescent="0.2">
      <c r="A182" s="5"/>
      <c r="B182" s="6"/>
      <c r="C182" s="36">
        <v>107</v>
      </c>
      <c r="D182" s="33" t="s">
        <v>550</v>
      </c>
      <c r="E182" s="33" t="s">
        <v>550</v>
      </c>
      <c r="F182" s="33" t="s">
        <v>551</v>
      </c>
      <c r="G182" s="33"/>
      <c r="H182" s="6"/>
      <c r="I182" s="6"/>
      <c r="J182" s="6"/>
    </row>
    <row r="183" spans="1:10" s="2" customFormat="1" ht="15" customHeight="1" x14ac:dyDescent="0.2">
      <c r="A183" s="5"/>
      <c r="B183" s="6"/>
      <c r="C183" s="36">
        <v>108</v>
      </c>
      <c r="D183" s="33" t="s">
        <v>590</v>
      </c>
      <c r="E183" s="33" t="s">
        <v>590</v>
      </c>
      <c r="F183" s="33" t="s">
        <v>591</v>
      </c>
      <c r="G183" s="33"/>
      <c r="H183" s="6"/>
      <c r="I183" s="6"/>
      <c r="J183" s="6"/>
    </row>
    <row r="184" spans="1:10" s="2" customFormat="1" ht="15" customHeight="1" x14ac:dyDescent="0.2">
      <c r="A184" s="5"/>
      <c r="B184" s="6"/>
      <c r="C184" s="36">
        <v>109</v>
      </c>
      <c r="D184" s="33" t="s">
        <v>564</v>
      </c>
      <c r="E184" s="33" t="s">
        <v>564</v>
      </c>
      <c r="F184" s="33" t="s">
        <v>565</v>
      </c>
      <c r="G184" s="33"/>
      <c r="H184" s="6"/>
      <c r="I184" s="6"/>
      <c r="J184" s="6"/>
    </row>
    <row r="185" spans="1:10" s="2" customFormat="1" ht="15" customHeight="1" x14ac:dyDescent="0.2">
      <c r="A185" s="5"/>
      <c r="B185" s="6"/>
      <c r="C185" s="36">
        <v>110</v>
      </c>
      <c r="D185" s="33" t="s">
        <v>566</v>
      </c>
      <c r="E185" s="33" t="s">
        <v>566</v>
      </c>
      <c r="F185" s="33" t="s">
        <v>567</v>
      </c>
      <c r="G185" s="33"/>
      <c r="H185" s="6"/>
      <c r="I185" s="6"/>
      <c r="J185" s="6"/>
    </row>
    <row r="186" spans="1:10" s="2" customFormat="1" ht="15" customHeight="1" x14ac:dyDescent="0.2">
      <c r="A186" s="5"/>
      <c r="B186" s="6"/>
      <c r="C186" s="36">
        <v>111</v>
      </c>
      <c r="D186" s="33" t="s">
        <v>450</v>
      </c>
      <c r="E186" s="33" t="s">
        <v>450</v>
      </c>
      <c r="F186" s="33" t="s">
        <v>451</v>
      </c>
      <c r="G186" s="33"/>
      <c r="H186" s="6"/>
      <c r="I186" s="6"/>
      <c r="J186" s="6"/>
    </row>
    <row r="187" spans="1:10" s="2" customFormat="1" ht="15" customHeight="1" x14ac:dyDescent="0.2">
      <c r="A187" s="5"/>
      <c r="B187" s="6"/>
      <c r="C187" s="36">
        <v>112</v>
      </c>
      <c r="D187" s="33" t="s">
        <v>392</v>
      </c>
      <c r="E187" s="33" t="s">
        <v>392</v>
      </c>
      <c r="F187" s="33" t="s">
        <v>393</v>
      </c>
      <c r="G187" s="33"/>
      <c r="H187" s="6"/>
      <c r="I187" s="6"/>
      <c r="J187" s="6"/>
    </row>
    <row r="188" spans="1:10" s="2" customFormat="1" ht="15" customHeight="1" x14ac:dyDescent="0.2">
      <c r="A188" s="5"/>
      <c r="B188" s="6"/>
      <c r="C188" s="36">
        <v>113</v>
      </c>
      <c r="D188" s="33" t="s">
        <v>331</v>
      </c>
      <c r="E188" s="33" t="s">
        <v>331</v>
      </c>
      <c r="F188" s="33" t="s">
        <v>332</v>
      </c>
      <c r="G188" s="33"/>
      <c r="H188" s="6"/>
      <c r="I188" s="6"/>
      <c r="J188" s="6"/>
    </row>
    <row r="189" spans="1:10" s="2" customFormat="1" ht="15" customHeight="1" x14ac:dyDescent="0.2">
      <c r="A189" s="5"/>
      <c r="B189" s="6"/>
      <c r="C189" s="36">
        <v>114</v>
      </c>
      <c r="D189" s="33" t="s">
        <v>468</v>
      </c>
      <c r="E189" s="33" t="s">
        <v>468</v>
      </c>
      <c r="F189" s="33" t="s">
        <v>469</v>
      </c>
      <c r="G189" s="33"/>
      <c r="H189" s="6"/>
      <c r="I189" s="6"/>
      <c r="J189" s="6"/>
    </row>
    <row r="190" spans="1:10" s="2" customFormat="1" ht="15" customHeight="1" x14ac:dyDescent="0.2">
      <c r="A190" s="5"/>
      <c r="B190" s="6"/>
      <c r="C190" s="36">
        <v>115</v>
      </c>
      <c r="D190" s="33" t="s">
        <v>536</v>
      </c>
      <c r="E190" s="33" t="s">
        <v>536</v>
      </c>
      <c r="F190" s="33" t="s">
        <v>537</v>
      </c>
      <c r="G190" s="33"/>
      <c r="H190" s="6"/>
      <c r="I190" s="6"/>
      <c r="J190" s="6"/>
    </row>
    <row r="191" spans="1:10" s="2" customFormat="1" ht="15" customHeight="1" x14ac:dyDescent="0.2">
      <c r="A191" s="5"/>
      <c r="B191" s="6"/>
      <c r="C191" s="36">
        <v>116</v>
      </c>
      <c r="D191" s="33" t="s">
        <v>414</v>
      </c>
      <c r="E191" s="33" t="s">
        <v>414</v>
      </c>
      <c r="F191" s="33" t="s">
        <v>415</v>
      </c>
      <c r="G191" s="33"/>
      <c r="H191" s="6"/>
      <c r="I191" s="6"/>
      <c r="J191" s="6"/>
    </row>
    <row r="192" spans="1:10" s="2" customFormat="1" ht="15" customHeight="1" x14ac:dyDescent="0.2">
      <c r="A192" s="5"/>
      <c r="B192" s="6"/>
      <c r="C192" s="36">
        <v>117</v>
      </c>
      <c r="D192" s="33" t="s">
        <v>434</v>
      </c>
      <c r="E192" s="33" t="s">
        <v>434</v>
      </c>
      <c r="F192" s="33" t="s">
        <v>435</v>
      </c>
      <c r="G192" s="33"/>
      <c r="H192" s="6"/>
      <c r="I192" s="6"/>
      <c r="J192" s="6"/>
    </row>
    <row r="193" spans="1:10" s="2" customFormat="1" ht="15" customHeight="1" x14ac:dyDescent="0.2">
      <c r="A193" s="5"/>
      <c r="B193" s="6"/>
      <c r="C193" s="36">
        <v>118</v>
      </c>
      <c r="D193" s="33" t="s">
        <v>345</v>
      </c>
      <c r="E193" s="33" t="s">
        <v>345</v>
      </c>
      <c r="F193" s="33" t="s">
        <v>346</v>
      </c>
      <c r="G193" s="33"/>
      <c r="H193" s="6"/>
      <c r="I193" s="6"/>
      <c r="J193" s="6"/>
    </row>
    <row r="194" spans="1:10" s="2" customFormat="1" ht="15" customHeight="1" x14ac:dyDescent="0.2">
      <c r="A194" s="5"/>
      <c r="B194" s="6"/>
      <c r="C194" s="36">
        <v>119</v>
      </c>
      <c r="D194" s="33" t="s">
        <v>502</v>
      </c>
      <c r="E194" s="33" t="s">
        <v>502</v>
      </c>
      <c r="F194" s="33" t="s">
        <v>503</v>
      </c>
      <c r="G194" s="33"/>
      <c r="H194" s="6"/>
      <c r="I194" s="6"/>
      <c r="J194" s="6"/>
    </row>
    <row r="195" spans="1:10" s="2" customFormat="1" ht="15" customHeight="1" x14ac:dyDescent="0.2">
      <c r="A195" s="5"/>
      <c r="B195" s="6"/>
      <c r="C195" s="36">
        <v>120</v>
      </c>
      <c r="D195" s="33" t="s">
        <v>594</v>
      </c>
      <c r="E195" s="33" t="s">
        <v>594</v>
      </c>
      <c r="F195" s="33" t="s">
        <v>595</v>
      </c>
      <c r="G195" s="33"/>
      <c r="H195" s="6"/>
      <c r="I195" s="6"/>
      <c r="J195" s="6"/>
    </row>
    <row r="196" spans="1:10" s="2" customFormat="1" ht="15" customHeight="1" x14ac:dyDescent="0.2">
      <c r="A196" s="5"/>
      <c r="B196" s="6"/>
      <c r="C196" s="36">
        <v>121</v>
      </c>
      <c r="D196" s="33" t="s">
        <v>598</v>
      </c>
      <c r="E196" s="33" t="s">
        <v>598</v>
      </c>
      <c r="F196" s="33" t="s">
        <v>599</v>
      </c>
      <c r="G196" s="33"/>
      <c r="H196" s="6"/>
      <c r="I196" s="6"/>
      <c r="J196" s="6"/>
    </row>
    <row r="197" spans="1:10" s="2" customFormat="1" ht="15" customHeight="1" x14ac:dyDescent="0.2">
      <c r="A197" s="5"/>
      <c r="B197" s="6"/>
      <c r="C197" s="36">
        <v>122</v>
      </c>
      <c r="D197" s="33" t="s">
        <v>440</v>
      </c>
      <c r="E197" s="33" t="s">
        <v>440</v>
      </c>
      <c r="F197" s="33" t="s">
        <v>441</v>
      </c>
      <c r="G197" s="33"/>
      <c r="H197" s="6"/>
      <c r="I197" s="6"/>
      <c r="J197" s="6"/>
    </row>
    <row r="198" spans="1:10" s="2" customFormat="1" ht="15" customHeight="1" x14ac:dyDescent="0.2">
      <c r="A198" s="5"/>
      <c r="B198" s="6"/>
      <c r="C198" s="36">
        <v>123</v>
      </c>
      <c r="D198" s="33" t="s">
        <v>472</v>
      </c>
      <c r="E198" s="33" t="s">
        <v>472</v>
      </c>
      <c r="F198" s="33" t="s">
        <v>473</v>
      </c>
      <c r="G198" s="33"/>
      <c r="H198" s="6"/>
      <c r="I198" s="6"/>
      <c r="J198" s="6"/>
    </row>
    <row r="199" spans="1:10" s="2" customFormat="1" ht="15" customHeight="1" x14ac:dyDescent="0.2">
      <c r="A199" s="5"/>
      <c r="B199" s="6"/>
      <c r="C199" s="36">
        <v>124</v>
      </c>
      <c r="D199" s="33" t="s">
        <v>351</v>
      </c>
      <c r="E199" s="33" t="s">
        <v>351</v>
      </c>
      <c r="F199" s="33" t="s">
        <v>352</v>
      </c>
      <c r="G199" s="33"/>
      <c r="H199" s="6"/>
      <c r="I199" s="6"/>
      <c r="J199" s="6"/>
    </row>
    <row r="200" spans="1:10" s="2" customFormat="1" ht="15" customHeight="1" x14ac:dyDescent="0.2">
      <c r="A200" s="5"/>
      <c r="B200" s="6"/>
      <c r="C200" s="36">
        <v>125</v>
      </c>
      <c r="D200" s="33" t="s">
        <v>347</v>
      </c>
      <c r="E200" s="33" t="s">
        <v>347</v>
      </c>
      <c r="F200" s="33" t="s">
        <v>348</v>
      </c>
      <c r="G200" s="33"/>
      <c r="H200" s="6"/>
      <c r="I200" s="6"/>
      <c r="J200" s="6"/>
    </row>
    <row r="201" spans="1:10" s="2" customFormat="1" ht="15" customHeight="1" x14ac:dyDescent="0.2">
      <c r="A201" s="5"/>
      <c r="B201" s="6"/>
      <c r="C201" s="36">
        <v>126</v>
      </c>
      <c r="D201" s="33" t="s">
        <v>596</v>
      </c>
      <c r="E201" s="33" t="s">
        <v>596</v>
      </c>
      <c r="F201" s="33" t="s">
        <v>597</v>
      </c>
      <c r="G201" s="33"/>
      <c r="H201" s="6"/>
      <c r="I201" s="6"/>
      <c r="J201" s="6"/>
    </row>
    <row r="202" spans="1:10" s="2" customFormat="1" ht="15" customHeight="1" x14ac:dyDescent="0.2">
      <c r="A202" s="5"/>
      <c r="B202" s="6"/>
      <c r="C202" s="36">
        <v>127</v>
      </c>
      <c r="D202" s="33" t="s">
        <v>498</v>
      </c>
      <c r="E202" s="33" t="s">
        <v>498</v>
      </c>
      <c r="F202" s="33" t="s">
        <v>499</v>
      </c>
      <c r="G202" s="33"/>
      <c r="H202" s="6"/>
      <c r="I202" s="6"/>
      <c r="J202" s="6"/>
    </row>
    <row r="203" spans="1:10" s="2" customFormat="1" ht="15" customHeight="1" x14ac:dyDescent="0.2">
      <c r="A203" s="5"/>
      <c r="B203" s="6"/>
      <c r="C203" s="36">
        <v>128</v>
      </c>
      <c r="D203" s="33" t="s">
        <v>600</v>
      </c>
      <c r="E203" s="33" t="s">
        <v>600</v>
      </c>
      <c r="F203" s="33" t="s">
        <v>601</v>
      </c>
      <c r="G203" s="33"/>
      <c r="H203" s="6"/>
      <c r="I203" s="6"/>
      <c r="J203" s="6"/>
    </row>
    <row r="204" spans="1:10" s="2" customFormat="1" ht="15" customHeight="1" x14ac:dyDescent="0.2">
      <c r="A204" s="5"/>
      <c r="B204" s="6"/>
      <c r="C204" s="36">
        <v>129</v>
      </c>
      <c r="D204" s="33" t="s">
        <v>442</v>
      </c>
      <c r="E204" s="33" t="s">
        <v>442</v>
      </c>
      <c r="F204" s="33" t="s">
        <v>443</v>
      </c>
      <c r="G204" s="33"/>
      <c r="H204" s="6"/>
      <c r="I204" s="6"/>
      <c r="J204" s="6"/>
    </row>
    <row r="205" spans="1:10" s="2" customFormat="1" ht="15" customHeight="1" x14ac:dyDescent="0.2">
      <c r="A205" s="5"/>
      <c r="B205" s="6"/>
      <c r="C205" s="36">
        <v>130</v>
      </c>
      <c r="D205" s="33" t="s">
        <v>474</v>
      </c>
      <c r="E205" s="33" t="s">
        <v>474</v>
      </c>
      <c r="F205" s="33" t="s">
        <v>475</v>
      </c>
      <c r="G205" s="33"/>
      <c r="H205" s="6"/>
      <c r="I205" s="6"/>
      <c r="J205" s="6"/>
    </row>
    <row r="206" spans="1:10" s="2" customFormat="1" ht="15" customHeight="1" x14ac:dyDescent="0.2">
      <c r="A206" s="5"/>
      <c r="B206" s="6"/>
      <c r="C206" s="36">
        <v>131</v>
      </c>
      <c r="D206" s="33" t="s">
        <v>524</v>
      </c>
      <c r="E206" s="33" t="s">
        <v>524</v>
      </c>
      <c r="F206" s="33" t="s">
        <v>525</v>
      </c>
      <c r="G206" s="33"/>
      <c r="H206" s="6"/>
      <c r="I206" s="6"/>
      <c r="J206" s="6"/>
    </row>
    <row r="207" spans="1:10" s="2" customFormat="1" ht="15" customHeight="1" x14ac:dyDescent="0.2">
      <c r="A207" s="5"/>
      <c r="B207" s="6"/>
      <c r="C207" s="36">
        <v>132</v>
      </c>
      <c r="D207" s="33" t="s">
        <v>375</v>
      </c>
      <c r="E207" s="33" t="s">
        <v>375</v>
      </c>
      <c r="F207" s="33" t="s">
        <v>376</v>
      </c>
      <c r="G207" s="33"/>
      <c r="H207" s="6"/>
      <c r="I207" s="6"/>
      <c r="J207" s="6"/>
    </row>
    <row r="208" spans="1:10" s="2" customFormat="1" ht="15" customHeight="1" x14ac:dyDescent="0.2">
      <c r="A208" s="5"/>
      <c r="B208" s="6"/>
      <c r="C208" s="36">
        <v>133</v>
      </c>
      <c r="D208" s="33" t="s">
        <v>540</v>
      </c>
      <c r="E208" s="33" t="s">
        <v>540</v>
      </c>
      <c r="F208" s="33" t="s">
        <v>541</v>
      </c>
      <c r="G208" s="33"/>
      <c r="H208" s="6"/>
      <c r="I208" s="6"/>
      <c r="J208" s="6"/>
    </row>
    <row r="209" spans="1:10" s="2" customFormat="1" ht="15" customHeight="1" x14ac:dyDescent="0.2">
      <c r="A209" s="5"/>
      <c r="B209" s="6"/>
      <c r="C209" s="36">
        <v>134</v>
      </c>
      <c r="D209" s="33" t="s">
        <v>422</v>
      </c>
      <c r="E209" s="33" t="s">
        <v>422</v>
      </c>
      <c r="F209" s="33" t="s">
        <v>423</v>
      </c>
      <c r="G209" s="33"/>
      <c r="H209" s="6"/>
      <c r="I209" s="6"/>
      <c r="J209" s="6"/>
    </row>
    <row r="210" spans="1:10" s="2" customFormat="1" ht="15" customHeight="1" x14ac:dyDescent="0.2">
      <c r="A210" s="5"/>
      <c r="B210" s="6"/>
      <c r="C210" s="36">
        <v>135</v>
      </c>
      <c r="D210" s="33" t="s">
        <v>363</v>
      </c>
      <c r="E210" s="33" t="s">
        <v>363</v>
      </c>
      <c r="F210" s="33" t="s">
        <v>364</v>
      </c>
      <c r="G210" s="33"/>
      <c r="H210" s="6"/>
      <c r="I210" s="6"/>
      <c r="J210" s="6"/>
    </row>
    <row r="211" spans="1:10" s="2" customFormat="1" ht="15" customHeight="1" x14ac:dyDescent="0.2">
      <c r="A211" s="5"/>
      <c r="B211" s="6"/>
      <c r="C211" s="36">
        <v>136</v>
      </c>
      <c r="D211" s="33" t="s">
        <v>504</v>
      </c>
      <c r="E211" s="33" t="s">
        <v>504</v>
      </c>
      <c r="F211" s="33" t="s">
        <v>505</v>
      </c>
      <c r="G211" s="33"/>
      <c r="H211" s="6"/>
      <c r="I211" s="6"/>
      <c r="J211" s="6"/>
    </row>
    <row r="212" spans="1:10" s="2" customFormat="1" ht="15" customHeight="1" x14ac:dyDescent="0.2">
      <c r="A212" s="5"/>
      <c r="B212" s="6"/>
      <c r="C212" s="36">
        <v>137</v>
      </c>
      <c r="D212" s="33" t="s">
        <v>355</v>
      </c>
      <c r="E212" s="33" t="s">
        <v>355</v>
      </c>
      <c r="F212" s="33" t="s">
        <v>356</v>
      </c>
      <c r="G212" s="33"/>
      <c r="H212" s="6"/>
      <c r="I212" s="6"/>
      <c r="J212" s="6"/>
    </row>
    <row r="213" spans="1:10" s="2" customFormat="1" ht="15" customHeight="1" x14ac:dyDescent="0.2">
      <c r="A213" s="5"/>
      <c r="B213" s="6"/>
      <c r="C213" s="36">
        <v>138</v>
      </c>
      <c r="D213" s="33" t="s">
        <v>510</v>
      </c>
      <c r="E213" s="33" t="s">
        <v>510</v>
      </c>
      <c r="F213" s="33" t="s">
        <v>511</v>
      </c>
      <c r="G213" s="33"/>
      <c r="H213" s="6"/>
      <c r="I213" s="6"/>
      <c r="J213" s="6"/>
    </row>
    <row r="214" spans="1:10" s="2" customFormat="1" ht="15" customHeight="1" x14ac:dyDescent="0.2">
      <c r="A214" s="5"/>
      <c r="B214" s="6"/>
      <c r="C214" s="36">
        <v>139</v>
      </c>
      <c r="D214" s="33" t="s">
        <v>466</v>
      </c>
      <c r="E214" s="33" t="s">
        <v>466</v>
      </c>
      <c r="F214" s="33" t="s">
        <v>467</v>
      </c>
      <c r="G214" s="33"/>
      <c r="H214" s="6"/>
      <c r="I214" s="6"/>
      <c r="J214" s="6"/>
    </row>
    <row r="215" spans="1:10" s="2" customFormat="1" ht="15" customHeight="1" x14ac:dyDescent="0.2">
      <c r="A215" s="5"/>
      <c r="B215" s="6"/>
      <c r="C215" s="36">
        <v>140</v>
      </c>
      <c r="D215" s="33" t="s">
        <v>544</v>
      </c>
      <c r="E215" s="33" t="s">
        <v>544</v>
      </c>
      <c r="F215" s="33" t="s">
        <v>545</v>
      </c>
      <c r="G215" s="33"/>
      <c r="H215" s="6"/>
      <c r="I215" s="6"/>
      <c r="J215" s="6"/>
    </row>
    <row r="216" spans="1:10" s="2" customFormat="1" ht="15" customHeight="1" x14ac:dyDescent="0.2">
      <c r="A216" s="5"/>
      <c r="B216" s="6"/>
      <c r="C216" s="36">
        <v>141</v>
      </c>
      <c r="D216" s="33" t="s">
        <v>444</v>
      </c>
      <c r="E216" s="33" t="s">
        <v>444</v>
      </c>
      <c r="F216" s="33" t="s">
        <v>445</v>
      </c>
      <c r="G216" s="33"/>
      <c r="H216" s="6"/>
      <c r="I216" s="6"/>
      <c r="J216" s="6"/>
    </row>
    <row r="217" spans="1:10" s="2" customFormat="1" ht="15" customHeight="1" x14ac:dyDescent="0.2">
      <c r="A217" s="5"/>
      <c r="B217" s="6"/>
      <c r="C217" s="36">
        <v>142</v>
      </c>
      <c r="D217" s="33" t="s">
        <v>339</v>
      </c>
      <c r="E217" s="33" t="s">
        <v>339</v>
      </c>
      <c r="F217" s="33" t="s">
        <v>340</v>
      </c>
      <c r="G217" s="33"/>
      <c r="H217" s="6"/>
      <c r="I217" s="6"/>
      <c r="J217" s="6"/>
    </row>
    <row r="218" spans="1:10" s="2" customFormat="1" ht="15" customHeight="1" x14ac:dyDescent="0.2">
      <c r="A218" s="5"/>
      <c r="B218" s="6"/>
      <c r="C218" s="36">
        <v>143</v>
      </c>
      <c r="D218" s="33" t="s">
        <v>400</v>
      </c>
      <c r="E218" s="33" t="s">
        <v>400</v>
      </c>
      <c r="F218" s="33" t="s">
        <v>401</v>
      </c>
      <c r="G218" s="33"/>
      <c r="H218" s="6"/>
      <c r="I218" s="6"/>
      <c r="J218" s="6"/>
    </row>
    <row r="219" spans="1:10" s="2" customFormat="1" ht="15" customHeight="1" x14ac:dyDescent="0.2">
      <c r="A219" s="5"/>
      <c r="B219" s="6"/>
      <c r="C219" s="36">
        <v>144</v>
      </c>
      <c r="D219" s="33" t="s">
        <v>327</v>
      </c>
      <c r="E219" s="33" t="s">
        <v>327</v>
      </c>
      <c r="F219" s="33" t="s">
        <v>328</v>
      </c>
      <c r="G219" s="33"/>
      <c r="H219" s="6"/>
      <c r="I219" s="6"/>
      <c r="J219" s="6"/>
    </row>
    <row r="220" spans="1:10" s="2" customFormat="1" ht="15" customHeight="1" x14ac:dyDescent="0.2">
      <c r="A220" s="5"/>
      <c r="B220" s="6"/>
      <c r="C220" s="36">
        <v>145</v>
      </c>
      <c r="D220" s="33" t="s">
        <v>602</v>
      </c>
      <c r="E220" s="33" t="s">
        <v>602</v>
      </c>
      <c r="F220" s="33" t="s">
        <v>603</v>
      </c>
      <c r="G220" s="33"/>
      <c r="H220" s="6"/>
      <c r="I220" s="6"/>
      <c r="J220" s="6"/>
    </row>
    <row r="221" spans="1:10" s="2" customFormat="1" ht="15" customHeight="1" x14ac:dyDescent="0.2">
      <c r="A221" s="5"/>
      <c r="B221" s="6"/>
      <c r="C221" s="36">
        <v>146</v>
      </c>
      <c r="D221" s="33" t="s">
        <v>592</v>
      </c>
      <c r="E221" s="33" t="s">
        <v>592</v>
      </c>
      <c r="F221" s="33" t="s">
        <v>593</v>
      </c>
      <c r="G221" s="33"/>
      <c r="H221" s="6"/>
      <c r="I221" s="6"/>
      <c r="J221" s="6"/>
    </row>
    <row r="222" spans="1:10" s="2" customFormat="1" ht="15" customHeight="1" x14ac:dyDescent="0.2">
      <c r="A222" s="5"/>
      <c r="B222" s="6"/>
      <c r="C222" s="36">
        <v>147</v>
      </c>
      <c r="D222" s="33" t="s">
        <v>357</v>
      </c>
      <c r="E222" s="33" t="s">
        <v>357</v>
      </c>
      <c r="F222" s="33" t="s">
        <v>358</v>
      </c>
      <c r="G222" s="33"/>
      <c r="H222" s="6"/>
      <c r="I222" s="6"/>
      <c r="J222" s="6"/>
    </row>
    <row r="223" spans="1:10" s="2" customFormat="1" ht="15" customHeight="1" x14ac:dyDescent="0.2">
      <c r="A223" s="5"/>
      <c r="B223" s="6"/>
      <c r="C223" s="36">
        <v>148</v>
      </c>
      <c r="D223" s="33" t="s">
        <v>454</v>
      </c>
      <c r="E223" s="33" t="s">
        <v>454</v>
      </c>
      <c r="F223" s="33" t="s">
        <v>455</v>
      </c>
      <c r="G223" s="33"/>
      <c r="H223" s="6"/>
      <c r="I223" s="6"/>
      <c r="J223" s="6"/>
    </row>
    <row r="224" spans="1:10" s="2" customFormat="1" ht="15" customHeight="1" x14ac:dyDescent="0.2">
      <c r="A224" s="5"/>
      <c r="B224" s="6"/>
      <c r="C224" s="36">
        <v>149</v>
      </c>
      <c r="D224" s="33" t="s">
        <v>325</v>
      </c>
      <c r="E224" s="33" t="s">
        <v>325</v>
      </c>
      <c r="F224" s="33" t="s">
        <v>326</v>
      </c>
      <c r="G224" s="33"/>
      <c r="H224" s="6"/>
      <c r="I224" s="6"/>
      <c r="J224" s="6"/>
    </row>
    <row r="225" spans="1:22" s="2" customFormat="1" ht="15" customHeight="1" x14ac:dyDescent="0.2">
      <c r="A225" s="5"/>
      <c r="B225" s="6"/>
      <c r="C225" s="36">
        <v>150</v>
      </c>
      <c r="D225" s="33" t="s">
        <v>476</v>
      </c>
      <c r="E225" s="33" t="s">
        <v>476</v>
      </c>
      <c r="F225" s="33" t="s">
        <v>477</v>
      </c>
      <c r="G225" s="33"/>
      <c r="H225" s="6"/>
      <c r="I225" s="6"/>
      <c r="J225" s="6"/>
    </row>
    <row r="226" spans="1:22" s="2" customFormat="1" ht="15" customHeight="1" x14ac:dyDescent="0.2">
      <c r="A226" s="5"/>
      <c r="B226" s="6"/>
      <c r="C226" s="36">
        <v>151</v>
      </c>
      <c r="D226" s="33" t="s">
        <v>542</v>
      </c>
      <c r="E226" s="33" t="s">
        <v>542</v>
      </c>
      <c r="F226" s="33" t="s">
        <v>543</v>
      </c>
      <c r="G226" s="33"/>
      <c r="H226" s="6"/>
      <c r="I226" s="6"/>
      <c r="J226" s="6"/>
    </row>
    <row r="227" spans="1:22" s="2" customFormat="1" ht="15" customHeight="1" x14ac:dyDescent="0.2">
      <c r="A227" s="5"/>
      <c r="B227" s="6"/>
      <c r="C227" s="36">
        <v>152</v>
      </c>
      <c r="D227" s="33" t="s">
        <v>319</v>
      </c>
      <c r="E227" s="33" t="s">
        <v>319</v>
      </c>
      <c r="F227" s="33" t="s">
        <v>320</v>
      </c>
      <c r="G227" s="33"/>
      <c r="H227" s="6"/>
      <c r="I227" s="6"/>
      <c r="J227" s="6"/>
    </row>
    <row r="228" spans="1:22" s="2" customFormat="1" ht="15" customHeight="1" x14ac:dyDescent="0.2">
      <c r="A228" s="5"/>
      <c r="B228" s="6"/>
      <c r="C228" s="36">
        <v>153</v>
      </c>
      <c r="D228" s="33" t="s">
        <v>412</v>
      </c>
      <c r="E228" s="33" t="s">
        <v>412</v>
      </c>
      <c r="F228" s="33" t="s">
        <v>413</v>
      </c>
      <c r="G228" s="33"/>
      <c r="H228" s="6"/>
      <c r="I228" s="6"/>
      <c r="J228" s="6"/>
    </row>
    <row r="229" spans="1:22" s="2" customFormat="1" ht="15" customHeight="1" x14ac:dyDescent="0.2">
      <c r="A229" s="5"/>
      <c r="B229" s="6"/>
      <c r="C229" s="36">
        <v>154</v>
      </c>
      <c r="D229" s="33" t="s">
        <v>516</v>
      </c>
      <c r="E229" s="33" t="s">
        <v>516</v>
      </c>
      <c r="F229" s="33" t="s">
        <v>517</v>
      </c>
      <c r="G229" s="33"/>
      <c r="H229" s="6"/>
      <c r="I229" s="6"/>
      <c r="J229" s="6"/>
    </row>
    <row r="230" spans="1:22" s="2" customFormat="1" ht="15" customHeight="1" x14ac:dyDescent="0.2">
      <c r="A230" s="5"/>
      <c r="B230" s="6"/>
      <c r="C230" s="36">
        <v>155</v>
      </c>
      <c r="D230" s="33" t="s">
        <v>321</v>
      </c>
      <c r="E230" s="33" t="s">
        <v>321</v>
      </c>
      <c r="F230" s="33" t="s">
        <v>322</v>
      </c>
      <c r="G230" s="33"/>
      <c r="H230" s="6"/>
      <c r="I230" s="6"/>
      <c r="J230" s="6"/>
    </row>
    <row r="231" spans="1:22" s="2" customFormat="1" ht="15" customHeight="1" x14ac:dyDescent="0.2">
      <c r="A231" s="5"/>
      <c r="B231" s="6"/>
      <c r="C231" s="36">
        <v>156</v>
      </c>
      <c r="D231" s="33" t="s">
        <v>404</v>
      </c>
      <c r="E231" s="33" t="s">
        <v>404</v>
      </c>
      <c r="F231" s="33" t="s">
        <v>405</v>
      </c>
      <c r="G231" s="33"/>
      <c r="H231" s="6"/>
      <c r="I231" s="6"/>
      <c r="J231" s="6"/>
    </row>
    <row r="232" spans="1:22" s="2" customFormat="1" ht="15" customHeight="1" x14ac:dyDescent="0.2">
      <c r="A232" s="5"/>
      <c r="B232" s="6"/>
      <c r="C232" s="36">
        <v>157</v>
      </c>
      <c r="D232" s="33" t="s">
        <v>538</v>
      </c>
      <c r="E232" s="33" t="s">
        <v>538</v>
      </c>
      <c r="F232" s="33" t="s">
        <v>539</v>
      </c>
      <c r="G232" s="33"/>
      <c r="H232" s="6"/>
      <c r="I232" s="6"/>
      <c r="J232" s="6"/>
    </row>
    <row r="233" spans="1:22" s="2" customFormat="1" ht="15" customHeight="1" x14ac:dyDescent="0.2">
      <c r="A233" s="5"/>
      <c r="B233" s="6"/>
      <c r="C233" s="36">
        <v>158</v>
      </c>
      <c r="D233" s="33" t="s">
        <v>478</v>
      </c>
      <c r="E233" s="33" t="s">
        <v>478</v>
      </c>
      <c r="F233" s="33" t="s">
        <v>479</v>
      </c>
      <c r="G233" s="33"/>
      <c r="H233" s="6"/>
      <c r="I233" s="6"/>
      <c r="J233" s="6"/>
    </row>
    <row r="234" spans="1:22" s="2" customFormat="1" ht="15" customHeight="1" x14ac:dyDescent="0.2">
      <c r="A234" s="5"/>
      <c r="B234" s="44"/>
      <c r="C234" s="31">
        <v>159</v>
      </c>
      <c r="D234" s="52" t="s">
        <v>480</v>
      </c>
      <c r="E234" s="32" t="s">
        <v>480</v>
      </c>
      <c r="F234" s="32" t="s">
        <v>481</v>
      </c>
      <c r="G234" s="32"/>
      <c r="H234" s="6"/>
      <c r="I234" s="6"/>
      <c r="J234" s="6"/>
    </row>
    <row r="235" spans="1:22" s="2" customFormat="1" ht="15" customHeight="1" x14ac:dyDescent="0.2">
      <c r="A235" s="5"/>
      <c r="B235" s="6"/>
      <c r="C235" s="6"/>
      <c r="D235" s="33"/>
      <c r="E235" s="33"/>
      <c r="F235" s="33"/>
      <c r="G235" s="33"/>
      <c r="H235" s="6"/>
      <c r="I235" s="6"/>
      <c r="J235" s="6"/>
    </row>
    <row r="236" spans="1:22" s="21" customFormat="1" ht="0" hidden="1" customHeight="1" x14ac:dyDescent="0.2">
      <c r="B236" s="7"/>
      <c r="C236" s="7"/>
      <c r="D236" s="7"/>
      <c r="E236" s="7"/>
      <c r="F236" s="7"/>
      <c r="G236" s="7"/>
      <c r="H236" s="7"/>
      <c r="I236" s="7"/>
      <c r="J236" s="22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s="21" customFormat="1" ht="0" hidden="1" customHeight="1" x14ac:dyDescent="0.2">
      <c r="B237" s="7"/>
      <c r="C237" s="7"/>
      <c r="D237" s="7"/>
      <c r="E237" s="7"/>
      <c r="F237" s="7"/>
      <c r="G237" s="7"/>
      <c r="H237" s="7"/>
      <c r="I237" s="7"/>
      <c r="J237" s="22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s="21" customFormat="1" ht="0" hidden="1" customHeight="1" x14ac:dyDescent="0.2">
      <c r="B238" s="7"/>
      <c r="C238" s="7"/>
      <c r="D238" s="7"/>
      <c r="E238" s="7"/>
      <c r="F238" s="7"/>
      <c r="G238" s="7"/>
      <c r="H238" s="7"/>
      <c r="I238" s="7"/>
      <c r="J238" s="22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s="21" customFormat="1" ht="0" hidden="1" customHeight="1" x14ac:dyDescent="0.2">
      <c r="B239" s="7"/>
      <c r="C239" s="7"/>
      <c r="D239" s="7"/>
      <c r="E239" s="7"/>
      <c r="F239" s="7"/>
      <c r="G239" s="7"/>
      <c r="H239" s="7"/>
      <c r="I239" s="7"/>
      <c r="J239" s="22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</sheetData>
  <sheetProtection algorithmName="SHA-512" hashValue="79tyNs46j6EtlnhbzznHq8HA5rI7DMmIB8H3CUe7F+zGXY90LWajTS4K9aBgSzjz5li7maGnoiNcjSIgZWR6ZA==" saltValue="liOF81B0sNoq3595u4CBdg==" spinCount="100000" sheet="1" objects="1" scenarios="1"/>
  <sortState ref="D90:F233">
    <sortCondition ref="D90:D233"/>
  </sortState>
  <printOptions headings="1"/>
  <pageMargins left="0.59055118110236227" right="0.59055118110236227" top="0.98425196850393704" bottom="0.98425196850393704" header="0.51181102362204722" footer="0.51181102362204722"/>
  <pageSetup paperSize="9" scale="50" fitToHeight="3" pageOrder="overThenDown" orientation="landscape" r:id="rId1"/>
  <headerFooter alignWithMargins="0">
    <oddHeader>&amp;L&amp;"Segoe UI,Bold"&amp;14Basel Committee on Banking Supervision
Basel III monitoring template&amp;C&amp;14&amp;F
&amp;A&amp;R&amp;"Segoe UI,Bold"&amp;14Confidential when completed</oddHeader>
    <oddFooter>&amp;L&amp;14&amp;D  &amp;T&amp;R&amp;14Page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showGridLines="0" zoomScaleNormal="100" zoomScaleSheetLayoutView="100" workbookViewId="0">
      <pane ySplit="2" topLeftCell="A3" activePane="bottomLeft" state="frozen"/>
      <selection pane="bottomLeft"/>
    </sheetView>
  </sheetViews>
  <sheetFormatPr defaultColWidth="0" defaultRowHeight="12.75" zeroHeight="1" x14ac:dyDescent="0.2"/>
  <cols>
    <col min="1" max="1" width="9" style="193" customWidth="1"/>
    <col min="2" max="2" width="27" style="193" customWidth="1"/>
    <col min="3" max="3" width="31.625" style="193" customWidth="1"/>
    <col min="4" max="4" width="19.375" style="193" customWidth="1"/>
    <col min="5" max="5" width="2.625" style="193" customWidth="1"/>
    <col min="6" max="16384" width="9" style="193" hidden="1"/>
  </cols>
  <sheetData>
    <row r="1" spans="1:4" ht="24.95" customHeight="1" x14ac:dyDescent="0.2">
      <c r="A1" s="220" t="s">
        <v>219</v>
      </c>
      <c r="B1" s="221"/>
      <c r="C1" s="221"/>
      <c r="D1" s="221"/>
    </row>
    <row r="2" spans="1:4" ht="24.95" customHeight="1" x14ac:dyDescent="0.2">
      <c r="A2" s="58" t="s">
        <v>747</v>
      </c>
      <c r="B2" s="58"/>
      <c r="C2" s="58"/>
      <c r="D2" s="58"/>
    </row>
    <row r="3" spans="1:4" ht="13.5" thickBot="1" x14ac:dyDescent="0.25">
      <c r="A3" s="291"/>
      <c r="B3" s="47"/>
      <c r="C3" s="47"/>
      <c r="D3" s="47"/>
    </row>
    <row r="4" spans="1:4" x14ac:dyDescent="0.2">
      <c r="B4" s="49" t="s">
        <v>116</v>
      </c>
      <c r="C4" s="216"/>
      <c r="D4" s="47"/>
    </row>
    <row r="5" spans="1:4" ht="13.5" thickBot="1" x14ac:dyDescent="0.25">
      <c r="B5" s="50" t="s">
        <v>42</v>
      </c>
      <c r="C5" s="217"/>
      <c r="D5" s="47"/>
    </row>
    <row r="6" spans="1:4" ht="15" thickBot="1" x14ac:dyDescent="0.25">
      <c r="B6" s="50" t="s">
        <v>14</v>
      </c>
      <c r="C6" s="217"/>
      <c r="D6" s="222" t="str">
        <f>IF(ISBLANK(C6),"",VLOOKUP($C$6,CountryT,2,0))</f>
        <v/>
      </c>
    </row>
    <row r="7" spans="1:4" x14ac:dyDescent="0.2">
      <c r="B7" s="50" t="s">
        <v>117</v>
      </c>
      <c r="C7" s="224"/>
      <c r="D7" s="47"/>
    </row>
    <row r="8" spans="1:4" ht="13.5" thickBot="1" x14ac:dyDescent="0.25">
      <c r="B8" s="50" t="s">
        <v>118</v>
      </c>
      <c r="C8" s="218">
        <v>43830</v>
      </c>
      <c r="D8" s="47"/>
    </row>
    <row r="9" spans="1:4" ht="15" thickBot="1" x14ac:dyDescent="0.25">
      <c r="B9" s="50" t="s">
        <v>119</v>
      </c>
      <c r="C9" s="218"/>
      <c r="D9" s="222" t="str">
        <f>IF(ISBLANK(C9),"",VLOOKUP($C$9,CurrencyT,2,0))</f>
        <v/>
      </c>
    </row>
    <row r="10" spans="1:4" ht="15" thickBot="1" x14ac:dyDescent="0.25">
      <c r="B10" s="51" t="s">
        <v>125</v>
      </c>
      <c r="C10" s="219"/>
      <c r="D10" s="222" t="str">
        <f>IF(ISBLANK(C10),"",VLOOKUP($C$10,UnitT,2,0))</f>
        <v/>
      </c>
    </row>
    <row r="11" spans="1:4" ht="12.75" customHeight="1" x14ac:dyDescent="0.25">
      <c r="B11" s="223"/>
      <c r="C11" s="223"/>
      <c r="D11" s="223"/>
    </row>
  </sheetData>
  <sheetProtection algorithmName="SHA-512" hashValue="GUZzvwObc05paL1/Dl/8sJyOE+h1VzDv18MNmU9sbIPJw34bdSOCndCb8xoLmiBdomhuiyEPlft5KWJpYxn/Hw==" saltValue="/rv7YzlflqFsejLpPC/Tcg==" spinCount="100000" sheet="1" objects="1" scenarios="1"/>
  <dataValidations count="4">
    <dataValidation type="list" allowBlank="1" showInputMessage="1" showErrorMessage="1" sqref="C7">
      <formula1>Conso</formula1>
    </dataValidation>
    <dataValidation type="list" allowBlank="1" showInputMessage="1" showErrorMessage="1" sqref="C6">
      <formula1>CountryW</formula1>
    </dataValidation>
    <dataValidation type="list" allowBlank="1" showInputMessage="1" showErrorMessage="1" sqref="C10">
      <formula1>UnitW</formula1>
    </dataValidation>
    <dataValidation type="list" allowBlank="1" showInputMessage="1" showErrorMessage="1" sqref="C9">
      <formula1>currencyW</formula1>
    </dataValidation>
  </dataValidations>
  <pageMargins left="0.7" right="0.7" top="0.75" bottom="0.75" header="0.3" footer="0.3"/>
  <pageSetup scale="7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4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2.75" zeroHeight="1" x14ac:dyDescent="0.2"/>
  <cols>
    <col min="1" max="1" width="9" style="56" customWidth="1"/>
    <col min="2" max="2" width="104.5" style="56" customWidth="1"/>
    <col min="3" max="3" width="33.875" style="63" customWidth="1"/>
    <col min="4" max="4" width="5.25" style="165" customWidth="1"/>
    <col min="5" max="5" width="5.25" style="56" customWidth="1"/>
    <col min="6" max="6" width="23.375" style="56" customWidth="1"/>
    <col min="7" max="7" width="2.625" style="56" customWidth="1"/>
    <col min="8" max="16384" width="9" style="56" hidden="1"/>
  </cols>
  <sheetData>
    <row r="1" spans="1:5" ht="24.95" customHeight="1" x14ac:dyDescent="0.25">
      <c r="A1" s="192" t="s">
        <v>222</v>
      </c>
      <c r="B1" s="54"/>
      <c r="C1" s="55" t="str">
        <f>CONCATENATE("Reporting unit: ",Input!$C$10," ",Input!$C$9)</f>
        <v xml:space="preserve">Reporting unit:  </v>
      </c>
      <c r="D1" s="288"/>
    </row>
    <row r="2" spans="1:5" s="60" customFormat="1" ht="24.95" customHeight="1" x14ac:dyDescent="0.2">
      <c r="A2" s="57" t="s">
        <v>747</v>
      </c>
      <c r="B2" s="58"/>
      <c r="C2" s="59"/>
      <c r="D2" s="289"/>
    </row>
    <row r="3" spans="1:5" x14ac:dyDescent="0.2">
      <c r="A3" s="61"/>
      <c r="B3" s="62"/>
    </row>
    <row r="4" spans="1:5" s="66" customFormat="1" ht="20.100000000000001" customHeight="1" x14ac:dyDescent="0.2">
      <c r="A4" s="64" t="s">
        <v>189</v>
      </c>
      <c r="B4" s="64"/>
      <c r="C4" s="65"/>
      <c r="D4" s="124"/>
    </row>
    <row r="5" spans="1:5" x14ac:dyDescent="0.2">
      <c r="A5" s="61"/>
      <c r="B5" s="62"/>
    </row>
    <row r="6" spans="1:5" x14ac:dyDescent="0.2">
      <c r="A6" s="67" t="s">
        <v>0</v>
      </c>
      <c r="B6" s="68" t="s">
        <v>1</v>
      </c>
      <c r="C6" s="69" t="s">
        <v>13</v>
      </c>
      <c r="D6" s="290"/>
    </row>
    <row r="7" spans="1:5" ht="15" customHeight="1" x14ac:dyDescent="0.2">
      <c r="A7" s="70" t="s">
        <v>2</v>
      </c>
      <c r="B7" s="71" t="s">
        <v>88</v>
      </c>
      <c r="C7" s="88"/>
      <c r="D7" s="60"/>
      <c r="E7" s="60"/>
    </row>
    <row r="8" spans="1:5" ht="15" customHeight="1" x14ac:dyDescent="0.2">
      <c r="A8" s="70" t="s">
        <v>3</v>
      </c>
      <c r="B8" s="71" t="s">
        <v>89</v>
      </c>
      <c r="C8" s="53"/>
      <c r="D8" s="60"/>
      <c r="E8" s="60"/>
    </row>
    <row r="9" spans="1:5" ht="15" customHeight="1" x14ac:dyDescent="0.2">
      <c r="A9" s="70" t="s">
        <v>4</v>
      </c>
      <c r="B9" s="71" t="s">
        <v>90</v>
      </c>
      <c r="C9" s="53"/>
      <c r="D9" s="60"/>
      <c r="E9" s="60"/>
    </row>
    <row r="10" spans="1:5" ht="15" customHeight="1" x14ac:dyDescent="0.2">
      <c r="A10" s="70" t="s">
        <v>5</v>
      </c>
      <c r="B10" s="71" t="s">
        <v>91</v>
      </c>
      <c r="C10" s="53"/>
      <c r="D10" s="60"/>
      <c r="E10" s="60"/>
    </row>
    <row r="11" spans="1:5" ht="15" customHeight="1" x14ac:dyDescent="0.2">
      <c r="A11" s="70" t="s">
        <v>6</v>
      </c>
      <c r="B11" s="72" t="s">
        <v>112</v>
      </c>
      <c r="C11" s="53"/>
      <c r="D11" s="60"/>
      <c r="E11" s="60"/>
    </row>
    <row r="12" spans="1:5" ht="15" customHeight="1" x14ac:dyDescent="0.2">
      <c r="A12" s="70" t="s">
        <v>7</v>
      </c>
      <c r="B12" s="72" t="s">
        <v>113</v>
      </c>
      <c r="C12" s="53"/>
      <c r="D12" s="60"/>
      <c r="E12" s="60"/>
    </row>
    <row r="13" spans="1:5" ht="15" customHeight="1" x14ac:dyDescent="0.2">
      <c r="A13" s="70" t="s">
        <v>8</v>
      </c>
      <c r="B13" s="71" t="s">
        <v>198</v>
      </c>
      <c r="C13" s="53"/>
      <c r="D13" s="60"/>
    </row>
    <row r="14" spans="1:5" x14ac:dyDescent="0.2">
      <c r="A14" s="73"/>
      <c r="B14" s="73"/>
      <c r="C14" s="74"/>
      <c r="D14" s="74"/>
    </row>
    <row r="15" spans="1:5" s="75" customFormat="1" ht="20.100000000000001" customHeight="1" x14ac:dyDescent="0.2">
      <c r="A15" s="64" t="s">
        <v>188</v>
      </c>
      <c r="B15" s="64"/>
      <c r="C15" s="74"/>
      <c r="D15" s="74"/>
    </row>
    <row r="16" spans="1:5" x14ac:dyDescent="0.2">
      <c r="A16" s="73"/>
      <c r="B16" s="73"/>
    </row>
    <row r="17" spans="1:7" x14ac:dyDescent="0.2">
      <c r="A17" s="67" t="s">
        <v>0</v>
      </c>
      <c r="B17" s="68" t="s">
        <v>1</v>
      </c>
      <c r="C17" s="69" t="s">
        <v>13</v>
      </c>
      <c r="D17" s="290"/>
    </row>
    <row r="18" spans="1:7" ht="15" customHeight="1" x14ac:dyDescent="0.2">
      <c r="A18" s="67"/>
      <c r="B18" s="76" t="s">
        <v>92</v>
      </c>
      <c r="C18" s="292"/>
      <c r="D18" s="290"/>
    </row>
    <row r="19" spans="1:7" ht="15" customHeight="1" x14ac:dyDescent="0.2">
      <c r="A19" s="70" t="s">
        <v>9</v>
      </c>
      <c r="B19" s="72" t="s">
        <v>15</v>
      </c>
      <c r="C19" s="53"/>
      <c r="D19" s="56"/>
    </row>
    <row r="20" spans="1:7" ht="15" customHeight="1" x14ac:dyDescent="0.2">
      <c r="A20" s="70" t="s">
        <v>10</v>
      </c>
      <c r="B20" s="77" t="s">
        <v>16</v>
      </c>
      <c r="C20" s="53"/>
      <c r="D20" s="56"/>
    </row>
    <row r="21" spans="1:7" ht="15" customHeight="1" x14ac:dyDescent="0.2">
      <c r="A21" s="70" t="s">
        <v>53</v>
      </c>
      <c r="B21" s="77" t="s">
        <v>17</v>
      </c>
      <c r="C21" s="53"/>
      <c r="D21" s="56"/>
    </row>
    <row r="22" spans="1:7" ht="15" customHeight="1" x14ac:dyDescent="0.2">
      <c r="A22" s="70" t="s">
        <v>54</v>
      </c>
      <c r="B22" s="77" t="s">
        <v>18</v>
      </c>
      <c r="C22" s="53"/>
      <c r="D22" s="56"/>
    </row>
    <row r="23" spans="1:7" ht="15" customHeight="1" x14ac:dyDescent="0.2">
      <c r="A23" s="70" t="s">
        <v>55</v>
      </c>
      <c r="B23" s="77" t="s">
        <v>19</v>
      </c>
      <c r="C23" s="53"/>
      <c r="D23" s="56"/>
    </row>
    <row r="24" spans="1:7" ht="15" customHeight="1" x14ac:dyDescent="0.2">
      <c r="A24" s="70" t="s">
        <v>56</v>
      </c>
      <c r="B24" s="77" t="s">
        <v>20</v>
      </c>
      <c r="C24" s="53"/>
      <c r="D24" s="56"/>
    </row>
    <row r="25" spans="1:7" ht="15" customHeight="1" x14ac:dyDescent="0.2">
      <c r="A25" s="70" t="s">
        <v>57</v>
      </c>
      <c r="B25" s="77" t="s">
        <v>21</v>
      </c>
      <c r="C25" s="53"/>
      <c r="D25" s="56"/>
    </row>
    <row r="26" spans="1:7" ht="15" customHeight="1" x14ac:dyDescent="0.2">
      <c r="A26" s="70" t="s">
        <v>114</v>
      </c>
      <c r="B26" s="77" t="s">
        <v>22</v>
      </c>
      <c r="C26" s="53"/>
      <c r="D26" s="56"/>
    </row>
    <row r="27" spans="1:7" ht="15" customHeight="1" x14ac:dyDescent="0.2">
      <c r="A27" s="70" t="s">
        <v>151</v>
      </c>
      <c r="B27" s="77" t="s">
        <v>43</v>
      </c>
      <c r="C27" s="53"/>
      <c r="D27" s="56"/>
    </row>
    <row r="28" spans="1:7" ht="15" customHeight="1" x14ac:dyDescent="0.2">
      <c r="A28" s="70" t="s">
        <v>153</v>
      </c>
      <c r="B28" s="78" t="s">
        <v>115</v>
      </c>
      <c r="C28" s="53"/>
      <c r="D28" s="56"/>
    </row>
    <row r="29" spans="1:7" ht="25.5" x14ac:dyDescent="0.2">
      <c r="A29" s="70" t="s">
        <v>155</v>
      </c>
      <c r="B29" s="77" t="s">
        <v>613</v>
      </c>
      <c r="C29" s="53"/>
      <c r="D29" s="56"/>
      <c r="E29" s="79"/>
      <c r="F29" s="79"/>
      <c r="G29" s="60"/>
    </row>
    <row r="30" spans="1:7" ht="25.5" x14ac:dyDescent="0.2">
      <c r="A30" s="70" t="s">
        <v>157</v>
      </c>
      <c r="B30" s="77" t="s">
        <v>614</v>
      </c>
      <c r="C30" s="53"/>
      <c r="D30" s="56"/>
      <c r="E30" s="79"/>
      <c r="F30" s="79"/>
      <c r="G30" s="60"/>
    </row>
    <row r="31" spans="1:7" ht="25.5" x14ac:dyDescent="0.2">
      <c r="A31" s="70" t="s">
        <v>159</v>
      </c>
      <c r="B31" s="77" t="s">
        <v>615</v>
      </c>
      <c r="C31" s="53"/>
      <c r="D31" s="56"/>
      <c r="E31" s="79"/>
      <c r="F31" s="79"/>
      <c r="G31" s="60"/>
    </row>
    <row r="32" spans="1:7" x14ac:dyDescent="0.2">
      <c r="A32" s="70" t="s">
        <v>286</v>
      </c>
      <c r="B32" s="78" t="s">
        <v>93</v>
      </c>
      <c r="C32" s="87"/>
      <c r="D32" s="56"/>
    </row>
    <row r="33" spans="1:4" x14ac:dyDescent="0.2">
      <c r="D33" s="56"/>
    </row>
    <row r="34" spans="1:4" s="75" customFormat="1" ht="20.100000000000001" customHeight="1" x14ac:dyDescent="0.2">
      <c r="A34" s="64" t="s">
        <v>190</v>
      </c>
      <c r="B34" s="64"/>
      <c r="C34" s="74"/>
      <c r="D34" s="56"/>
    </row>
    <row r="35" spans="1:4" x14ac:dyDescent="0.2">
      <c r="A35" s="73"/>
      <c r="B35" s="73"/>
      <c r="D35" s="56"/>
    </row>
    <row r="36" spans="1:4" x14ac:dyDescent="0.2">
      <c r="A36" s="67" t="s">
        <v>0</v>
      </c>
      <c r="B36" s="68" t="s">
        <v>1</v>
      </c>
      <c r="C36" s="69" t="s">
        <v>13</v>
      </c>
      <c r="D36" s="56"/>
    </row>
    <row r="37" spans="1:4" ht="15" customHeight="1" x14ac:dyDescent="0.2">
      <c r="A37" s="70" t="s">
        <v>287</v>
      </c>
      <c r="B37" s="80" t="s">
        <v>177</v>
      </c>
      <c r="C37" s="88"/>
      <c r="D37" s="56"/>
    </row>
    <row r="38" spans="1:4" ht="15" customHeight="1" x14ac:dyDescent="0.2">
      <c r="A38" s="70" t="s">
        <v>288</v>
      </c>
      <c r="B38" s="81" t="s">
        <v>720</v>
      </c>
      <c r="C38" s="87"/>
      <c r="D38" s="56"/>
    </row>
    <row r="39" spans="1:4" ht="15" customHeight="1" x14ac:dyDescent="0.2">
      <c r="A39" s="70" t="s">
        <v>289</v>
      </c>
      <c r="B39" s="81" t="s">
        <v>200</v>
      </c>
      <c r="C39" s="53"/>
      <c r="D39" s="56"/>
    </row>
    <row r="40" spans="1:4" x14ac:dyDescent="0.2">
      <c r="D40" s="56"/>
    </row>
    <row r="41" spans="1:4" s="75" customFormat="1" ht="20.100000000000001" customHeight="1" x14ac:dyDescent="0.2">
      <c r="A41" s="64" t="s">
        <v>191</v>
      </c>
      <c r="C41" s="65"/>
      <c r="D41" s="56"/>
    </row>
    <row r="42" spans="1:4" x14ac:dyDescent="0.2">
      <c r="D42" s="56"/>
    </row>
    <row r="43" spans="1:4" x14ac:dyDescent="0.2">
      <c r="A43" s="67" t="s">
        <v>0</v>
      </c>
      <c r="B43" s="68" t="s">
        <v>1</v>
      </c>
      <c r="C43" s="69" t="s">
        <v>13</v>
      </c>
      <c r="D43" s="56"/>
    </row>
    <row r="44" spans="1:4" ht="15" customHeight="1" x14ac:dyDescent="0.2">
      <c r="A44" s="70" t="s">
        <v>290</v>
      </c>
      <c r="B44" s="82" t="s">
        <v>38</v>
      </c>
      <c r="C44" s="89"/>
      <c r="D44" s="56"/>
    </row>
    <row r="45" spans="1:4" ht="15" customHeight="1" x14ac:dyDescent="0.2">
      <c r="A45" s="70" t="s">
        <v>291</v>
      </c>
      <c r="B45" s="71" t="s">
        <v>111</v>
      </c>
      <c r="C45" s="295"/>
      <c r="D45" s="56"/>
    </row>
    <row r="46" spans="1:4" x14ac:dyDescent="0.2">
      <c r="D46" s="56"/>
    </row>
    <row r="47" spans="1:4" ht="20.100000000000001" customHeight="1" x14ac:dyDescent="0.2">
      <c r="A47" s="64" t="s">
        <v>723</v>
      </c>
      <c r="D47" s="56"/>
    </row>
    <row r="48" spans="1:4" ht="12.75" customHeight="1" x14ac:dyDescent="0.2">
      <c r="A48" s="355" t="s">
        <v>750</v>
      </c>
      <c r="B48" s="355"/>
      <c r="C48" s="355"/>
      <c r="D48" s="56"/>
    </row>
    <row r="49" spans="1:6" ht="13.5" thickBot="1" x14ac:dyDescent="0.25">
      <c r="D49" s="56"/>
    </row>
    <row r="50" spans="1:6" ht="14.25" x14ac:dyDescent="0.2">
      <c r="A50" s="67" t="s">
        <v>0</v>
      </c>
      <c r="B50" s="68" t="s">
        <v>1</v>
      </c>
      <c r="C50" s="69" t="s">
        <v>13</v>
      </c>
      <c r="D50" s="56"/>
      <c r="F50" s="83" t="s">
        <v>197</v>
      </c>
    </row>
    <row r="51" spans="1:6" ht="15" customHeight="1" x14ac:dyDescent="0.2">
      <c r="A51" s="70" t="s">
        <v>292</v>
      </c>
      <c r="B51" s="84" t="s">
        <v>224</v>
      </c>
      <c r="C51" s="53"/>
      <c r="D51" s="56"/>
      <c r="F51" s="85" t="s">
        <v>610</v>
      </c>
    </row>
    <row r="52" spans="1:6" ht="25.5" customHeight="1" thickBot="1" x14ac:dyDescent="0.25">
      <c r="A52" s="70" t="s">
        <v>293</v>
      </c>
      <c r="B52" s="84" t="s">
        <v>225</v>
      </c>
      <c r="C52" s="53"/>
      <c r="D52" s="56"/>
      <c r="F52" s="86" t="str">
        <f>IF(Input!C7="Consolidated","No",IF(OR(C51="",C52="",C53="",C54=""),"",IF(AND(OR(C51="Yes",C52="Yes"),C53="No",C54="No"),"Yes","No")))</f>
        <v/>
      </c>
    </row>
    <row r="53" spans="1:6" ht="15" customHeight="1" x14ac:dyDescent="0.2">
      <c r="A53" s="70" t="s">
        <v>294</v>
      </c>
      <c r="B53" s="84" t="s">
        <v>196</v>
      </c>
      <c r="C53" s="53"/>
      <c r="D53" s="56"/>
    </row>
    <row r="54" spans="1:6" ht="15" customHeight="1" x14ac:dyDescent="0.2">
      <c r="A54" s="70" t="s">
        <v>295</v>
      </c>
      <c r="B54" s="84" t="s">
        <v>199</v>
      </c>
      <c r="C54" s="53"/>
      <c r="D54" s="56"/>
    </row>
    <row r="55" spans="1:6" ht="25.5" x14ac:dyDescent="0.2">
      <c r="A55" s="70" t="s">
        <v>296</v>
      </c>
      <c r="B55" s="215" t="s">
        <v>730</v>
      </c>
      <c r="C55" s="90"/>
      <c r="D55" s="56"/>
    </row>
    <row r="56" spans="1:6" ht="25.5" x14ac:dyDescent="0.2">
      <c r="A56" s="70" t="s">
        <v>297</v>
      </c>
      <c r="B56" s="215" t="s">
        <v>749</v>
      </c>
      <c r="C56" s="53"/>
      <c r="D56" s="56"/>
    </row>
    <row r="57" spans="1:6" x14ac:dyDescent="0.2">
      <c r="D57" s="56"/>
    </row>
    <row r="58" spans="1:6" hidden="1" x14ac:dyDescent="0.2"/>
    <row r="59" spans="1:6" hidden="1" x14ac:dyDescent="0.2"/>
    <row r="60" spans="1:6" hidden="1" x14ac:dyDescent="0.2"/>
    <row r="61" spans="1:6" hidden="1" x14ac:dyDescent="0.2"/>
    <row r="62" spans="1:6" hidden="1" x14ac:dyDescent="0.2"/>
    <row r="63" spans="1:6" hidden="1" x14ac:dyDescent="0.2"/>
    <row r="64" spans="1:6" hidden="1" x14ac:dyDescent="0.2"/>
  </sheetData>
  <sheetProtection algorithmName="SHA-512" hashValue="jKGKapRtpbuo4R0cDVYezLdLGcPB8dCGOQUPsVUDXqGXyKwBTwe4tXHSOs/gohzk5KpMArxvnXrpHyTmJirWjA==" saltValue="CzZlmofuN3Y/YCoGZ/6VMw==" spinCount="100000" sheet="1"/>
  <mergeCells count="1">
    <mergeCell ref="A48:C48"/>
  </mergeCells>
  <conditionalFormatting sqref="F52">
    <cfRule type="cellIs" dxfId="1" priority="5" operator="equal">
      <formula>"No"</formula>
    </cfRule>
    <cfRule type="cellIs" dxfId="0" priority="6" operator="equal">
      <formula>"Yes"</formula>
    </cfRule>
  </conditionalFormatting>
  <dataValidations count="5">
    <dataValidation type="list" allowBlank="1" showInputMessage="1" showErrorMessage="1" sqref="C44">
      <formula1>Acc</formula1>
    </dataValidation>
    <dataValidation type="list" allowBlank="1" showInputMessage="1" showErrorMessage="1" sqref="C39 C19:C31 C13 C56 C51:C54 C7:C10 C37">
      <formula1>YesNo</formula1>
    </dataValidation>
    <dataValidation type="list" allowBlank="1" showInputMessage="1" showErrorMessage="1" sqref="C32">
      <formula1>BM</formula1>
    </dataValidation>
    <dataValidation type="list" allowBlank="1" showInputMessage="1" showErrorMessage="1" sqref="C38">
      <formula1>CRRcat</formula1>
    </dataValidation>
    <dataValidation type="list" allowBlank="1" showInputMessage="1" showErrorMessage="1" sqref="C55">
      <formula1>Class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14"/>
  <sheetViews>
    <sheetView showGridLines="0" zoomScaleNormal="100" workbookViewId="0">
      <pane ySplit="3" topLeftCell="A4" activePane="bottomLeft" state="frozen"/>
      <selection pane="bottomLeft"/>
    </sheetView>
  </sheetViews>
  <sheetFormatPr defaultColWidth="0" defaultRowHeight="12.75" zeroHeight="1" x14ac:dyDescent="0.2"/>
  <cols>
    <col min="1" max="1" width="3.875" style="193" customWidth="1"/>
    <col min="2" max="2" width="5.875" style="193" bestFit="1" customWidth="1"/>
    <col min="3" max="3" width="42.5" style="227" bestFit="1" customWidth="1"/>
    <col min="4" max="4" width="19.125" style="65" customWidth="1"/>
    <col min="5" max="7" width="19.125" style="63" hidden="1" customWidth="1"/>
    <col min="8" max="8" width="19.125" style="65" customWidth="1"/>
    <col min="9" max="9" width="2.625" style="193" customWidth="1"/>
    <col min="10" max="16384" width="40.25" style="193" hidden="1"/>
  </cols>
  <sheetData>
    <row r="1" spans="1:9" ht="29.25" customHeight="1" thickBot="1" x14ac:dyDescent="0.25">
      <c r="A1" s="220" t="s">
        <v>736</v>
      </c>
      <c r="B1" s="225"/>
      <c r="C1" s="225"/>
      <c r="D1" s="226"/>
      <c r="H1" s="55" t="str">
        <f>CONCATENATE("Reporting unit: ",Input!$C$10," ",Input!$C$9)</f>
        <v xml:space="preserve">Reporting unit:  </v>
      </c>
    </row>
    <row r="2" spans="1:9" s="227" customFormat="1" ht="18" hidden="1" customHeight="1" thickBot="1" x14ac:dyDescent="0.25">
      <c r="B2" s="228" t="s">
        <v>701</v>
      </c>
      <c r="C2" s="229"/>
      <c r="D2" s="230"/>
      <c r="E2" s="230"/>
      <c r="F2" s="230"/>
      <c r="G2" s="231"/>
      <c r="H2" s="232"/>
      <c r="I2" s="233"/>
    </row>
    <row r="3" spans="1:9" s="237" customFormat="1" ht="64.5" customHeight="1" thickBot="1" x14ac:dyDescent="0.25">
      <c r="A3" s="356" t="s">
        <v>748</v>
      </c>
      <c r="B3" s="357"/>
      <c r="C3" s="358"/>
      <c r="D3" s="234" t="s">
        <v>718</v>
      </c>
      <c r="E3" s="235"/>
      <c r="F3" s="235"/>
      <c r="G3" s="235"/>
      <c r="H3" s="236" t="s">
        <v>719</v>
      </c>
    </row>
    <row r="4" spans="1:9" ht="21.95" customHeight="1" x14ac:dyDescent="0.2">
      <c r="D4" s="364" t="s">
        <v>182</v>
      </c>
      <c r="E4" s="366" t="s">
        <v>702</v>
      </c>
      <c r="F4" s="367"/>
      <c r="G4" s="368"/>
      <c r="H4" s="362" t="s">
        <v>182</v>
      </c>
      <c r="I4" s="237"/>
    </row>
    <row r="5" spans="1:9" ht="21.95" customHeight="1" thickBot="1" x14ac:dyDescent="0.25">
      <c r="B5" s="227"/>
      <c r="C5" s="238"/>
      <c r="D5" s="365"/>
      <c r="E5" s="239" t="s">
        <v>703</v>
      </c>
      <c r="F5" s="128" t="s">
        <v>704</v>
      </c>
      <c r="G5" s="240" t="s">
        <v>705</v>
      </c>
      <c r="H5" s="363"/>
      <c r="I5" s="237"/>
    </row>
    <row r="6" spans="1:9" ht="18" customHeight="1" x14ac:dyDescent="0.2">
      <c r="B6" s="241" t="s">
        <v>0</v>
      </c>
      <c r="C6" s="242" t="s">
        <v>1</v>
      </c>
      <c r="D6" s="243" t="s">
        <v>2</v>
      </c>
      <c r="E6" s="243" t="s">
        <v>3</v>
      </c>
      <c r="F6" s="243" t="s">
        <v>4</v>
      </c>
      <c r="G6" s="244" t="s">
        <v>5</v>
      </c>
      <c r="H6" s="245" t="s">
        <v>6</v>
      </c>
      <c r="I6" s="237"/>
    </row>
    <row r="7" spans="1:9" ht="18" customHeight="1" x14ac:dyDescent="0.2">
      <c r="B7" s="359" t="s">
        <v>183</v>
      </c>
      <c r="C7" s="360"/>
      <c r="D7" s="360"/>
      <c r="E7" s="360"/>
      <c r="F7" s="360"/>
      <c r="G7" s="361"/>
      <c r="H7" s="246"/>
      <c r="I7" s="237"/>
    </row>
    <row r="8" spans="1:9" ht="18" customHeight="1" x14ac:dyDescent="0.2">
      <c r="B8" s="247" t="s">
        <v>2</v>
      </c>
      <c r="C8" s="248" t="s">
        <v>111</v>
      </c>
      <c r="D8" s="308"/>
      <c r="E8" s="301"/>
      <c r="F8" s="301"/>
      <c r="G8" s="302"/>
      <c r="H8" s="303" t="str">
        <f>IF(ISNUMBER(D8),D8,"")</f>
        <v/>
      </c>
      <c r="I8" s="237"/>
    </row>
    <row r="9" spans="1:9" ht="18" customHeight="1" x14ac:dyDescent="0.2">
      <c r="B9" s="247" t="s">
        <v>3</v>
      </c>
      <c r="C9" s="248" t="s">
        <v>706</v>
      </c>
      <c r="D9" s="308"/>
      <c r="E9" s="301"/>
      <c r="F9" s="301"/>
      <c r="G9" s="302"/>
      <c r="H9" s="309"/>
      <c r="I9" s="237"/>
    </row>
    <row r="10" spans="1:9" ht="18" customHeight="1" x14ac:dyDescent="0.2">
      <c r="B10" s="359" t="s">
        <v>184</v>
      </c>
      <c r="C10" s="360"/>
      <c r="D10" s="360"/>
      <c r="E10" s="360"/>
      <c r="F10" s="360"/>
      <c r="G10" s="361"/>
      <c r="H10" s="246"/>
      <c r="I10" s="237"/>
    </row>
    <row r="11" spans="1:9" ht="32.1" customHeight="1" x14ac:dyDescent="0.2">
      <c r="B11" s="247" t="s">
        <v>4</v>
      </c>
      <c r="C11" s="249" t="s">
        <v>707</v>
      </c>
      <c r="D11" s="296"/>
      <c r="E11" s="297"/>
      <c r="F11" s="297"/>
      <c r="G11" s="298"/>
      <c r="H11" s="299"/>
      <c r="I11" s="237"/>
    </row>
    <row r="12" spans="1:9" ht="32.1" customHeight="1" x14ac:dyDescent="0.2">
      <c r="B12" s="247" t="s">
        <v>5</v>
      </c>
      <c r="C12" s="248" t="s">
        <v>708</v>
      </c>
      <c r="D12" s="300"/>
      <c r="E12" s="301"/>
      <c r="F12" s="301"/>
      <c r="G12" s="302"/>
      <c r="H12" s="303" t="str">
        <f>IF(ISNUMBER(D12),D12,"")</f>
        <v/>
      </c>
      <c r="I12" s="237"/>
    </row>
    <row r="13" spans="1:9" ht="32.1" customHeight="1" thickBot="1" x14ac:dyDescent="0.25">
      <c r="B13" s="250" t="s">
        <v>6</v>
      </c>
      <c r="C13" s="251" t="s">
        <v>709</v>
      </c>
      <c r="D13" s="304"/>
      <c r="E13" s="305"/>
      <c r="F13" s="305"/>
      <c r="G13" s="306"/>
      <c r="H13" s="307" t="str">
        <f>IF(ISNUMBER(D13),D13,"")</f>
        <v/>
      </c>
    </row>
    <row r="14" spans="1:9" x14ac:dyDescent="0.2">
      <c r="H14" s="252"/>
    </row>
  </sheetData>
  <sheetProtection algorithmName="SHA-512" hashValue="RGMRUmUrjoi783ZwJmqqkTQbLi2FZPNr0YmNheny3u/xpr3/XueoHLAvsPjtcvgjkGjux/dmFHsKRshijqqWyA==" saltValue="hiwfseKixMGGNuD4m9RVvA==" spinCount="100000" sheet="1" objects="1" scenarios="1"/>
  <mergeCells count="6">
    <mergeCell ref="A3:C3"/>
    <mergeCell ref="B10:G10"/>
    <mergeCell ref="H4:H5"/>
    <mergeCell ref="D4:D5"/>
    <mergeCell ref="E4:G4"/>
    <mergeCell ref="B7:G7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38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4.25" customHeight="1" zeroHeight="1" x14ac:dyDescent="0.2"/>
  <cols>
    <col min="1" max="1" width="9" style="56" customWidth="1"/>
    <col min="2" max="2" width="105.625" style="56" customWidth="1"/>
    <col min="3" max="3" width="19.125" style="259" customWidth="1"/>
    <col min="4" max="4" width="2.625" style="56" customWidth="1"/>
    <col min="5" max="5" width="40" style="56" hidden="1" customWidth="1"/>
    <col min="6" max="16384" width="9" style="56" hidden="1"/>
  </cols>
  <sheetData>
    <row r="1" spans="1:3" ht="24.95" customHeight="1" x14ac:dyDescent="0.2">
      <c r="A1" s="220" t="s">
        <v>133</v>
      </c>
      <c r="B1" s="226"/>
      <c r="C1" s="93" t="str">
        <f>CONCATENATE("Reporting unit: ",Input!$C$10," ",Input!$C$9)</f>
        <v xml:space="preserve">Reporting unit:  </v>
      </c>
    </row>
    <row r="2" spans="1:3" s="227" customFormat="1" ht="69.95" customHeight="1" x14ac:dyDescent="0.2">
      <c r="A2" s="369" t="s">
        <v>754</v>
      </c>
      <c r="B2" s="370"/>
      <c r="C2" s="370"/>
    </row>
    <row r="3" spans="1:3" ht="14.25" customHeight="1" x14ac:dyDescent="0.2">
      <c r="A3" s="61"/>
      <c r="C3" s="253"/>
    </row>
    <row r="4" spans="1:3" s="75" customFormat="1" ht="20.100000000000001" customHeight="1" x14ac:dyDescent="0.2">
      <c r="A4" s="64" t="s">
        <v>193</v>
      </c>
      <c r="B4" s="64"/>
      <c r="C4" s="254"/>
    </row>
    <row r="5" spans="1:3" ht="14.25" customHeight="1" x14ac:dyDescent="0.2">
      <c r="A5" s="255" t="s">
        <v>721</v>
      </c>
      <c r="C5" s="253"/>
    </row>
    <row r="6" spans="1:3" ht="14.25" customHeight="1" x14ac:dyDescent="0.2">
      <c r="A6" s="67" t="s">
        <v>0</v>
      </c>
      <c r="B6" s="68" t="s">
        <v>1</v>
      </c>
      <c r="C6" s="128" t="s">
        <v>618</v>
      </c>
    </row>
    <row r="7" spans="1:3" ht="14.25" customHeight="1" x14ac:dyDescent="0.2">
      <c r="A7" s="70" t="s">
        <v>2</v>
      </c>
      <c r="B7" s="256" t="s">
        <v>11</v>
      </c>
      <c r="C7" s="310" t="str">
        <f>IF(AND(ISNUMBER(C8),ISNUMBER(C11)),SUM(C8,C11),"")</f>
        <v/>
      </c>
    </row>
    <row r="8" spans="1:3" ht="14.25" customHeight="1" x14ac:dyDescent="0.2">
      <c r="A8" s="70" t="s">
        <v>3</v>
      </c>
      <c r="B8" s="257" t="s">
        <v>12</v>
      </c>
      <c r="C8" s="310" t="str">
        <f>IF(AND(ISNUMBER(C9),ISNUMBER(C10)),SUM(C9:C10),"")</f>
        <v/>
      </c>
    </row>
    <row r="9" spans="1:3" ht="14.25" customHeight="1" x14ac:dyDescent="0.2">
      <c r="A9" s="70" t="s">
        <v>4</v>
      </c>
      <c r="B9" s="258" t="s">
        <v>44</v>
      </c>
      <c r="C9" s="308"/>
    </row>
    <row r="10" spans="1:3" ht="14.25" customHeight="1" x14ac:dyDescent="0.2">
      <c r="A10" s="70" t="s">
        <v>5</v>
      </c>
      <c r="B10" s="258" t="s">
        <v>45</v>
      </c>
      <c r="C10" s="311"/>
    </row>
    <row r="11" spans="1:3" ht="14.25" customHeight="1" x14ac:dyDescent="0.2">
      <c r="A11" s="70" t="s">
        <v>6</v>
      </c>
      <c r="B11" s="257" t="s">
        <v>46</v>
      </c>
      <c r="C11" s="308"/>
    </row>
    <row r="12" spans="1:3" ht="14.25" customHeight="1" x14ac:dyDescent="0.2"/>
    <row r="13" spans="1:3" s="75" customFormat="1" ht="20.100000000000001" customHeight="1" x14ac:dyDescent="0.2">
      <c r="A13" s="64" t="s">
        <v>192</v>
      </c>
      <c r="B13" s="64"/>
      <c r="C13" s="254"/>
    </row>
    <row r="14" spans="1:3" ht="14.25" customHeight="1" x14ac:dyDescent="0.2">
      <c r="A14" s="255" t="s">
        <v>721</v>
      </c>
      <c r="C14" s="253"/>
    </row>
    <row r="15" spans="1:3" ht="14.25" customHeight="1" x14ac:dyDescent="0.2">
      <c r="A15" s="67" t="s">
        <v>0</v>
      </c>
      <c r="B15" s="68" t="s">
        <v>1</v>
      </c>
      <c r="C15" s="128" t="s">
        <v>618</v>
      </c>
    </row>
    <row r="16" spans="1:3" ht="14.25" customHeight="1" x14ac:dyDescent="0.2">
      <c r="A16" s="70" t="s">
        <v>7</v>
      </c>
      <c r="B16" s="260" t="s">
        <v>47</v>
      </c>
      <c r="C16" s="308"/>
    </row>
    <row r="17" spans="1:3" ht="14.25" customHeight="1" x14ac:dyDescent="0.2"/>
    <row r="18" spans="1:3" s="75" customFormat="1" ht="20.100000000000001" customHeight="1" x14ac:dyDescent="0.2">
      <c r="A18" s="64" t="s">
        <v>194</v>
      </c>
      <c r="B18" s="64"/>
      <c r="C18" s="261"/>
    </row>
    <row r="19" spans="1:3" ht="14.25" customHeight="1" x14ac:dyDescent="0.2">
      <c r="A19" s="255" t="s">
        <v>721</v>
      </c>
    </row>
    <row r="20" spans="1:3" ht="14.25" customHeight="1" x14ac:dyDescent="0.2">
      <c r="A20" s="67" t="s">
        <v>0</v>
      </c>
      <c r="B20" s="68" t="s">
        <v>1</v>
      </c>
      <c r="C20" s="128" t="s">
        <v>618</v>
      </c>
    </row>
    <row r="21" spans="1:3" ht="14.25" customHeight="1" x14ac:dyDescent="0.2">
      <c r="A21" s="70" t="s">
        <v>8</v>
      </c>
      <c r="B21" s="260" t="s">
        <v>48</v>
      </c>
      <c r="C21" s="91"/>
    </row>
    <row r="22" spans="1:3" ht="14.25" customHeight="1" x14ac:dyDescent="0.2">
      <c r="A22" s="70" t="s">
        <v>9</v>
      </c>
      <c r="B22" s="262" t="s">
        <v>616</v>
      </c>
      <c r="C22" s="308"/>
    </row>
    <row r="23" spans="1:3" ht="14.25" customHeight="1" x14ac:dyDescent="0.2"/>
    <row r="24" spans="1:3" ht="14.25" hidden="1" customHeight="1" x14ac:dyDescent="0.2"/>
    <row r="25" spans="1:3" ht="14.25" hidden="1" customHeight="1" x14ac:dyDescent="0.2"/>
    <row r="26" spans="1:3" ht="14.25" hidden="1" customHeight="1" x14ac:dyDescent="0.2"/>
    <row r="27" spans="1:3" ht="14.25" hidden="1" customHeight="1" x14ac:dyDescent="0.2"/>
    <row r="28" spans="1:3" ht="14.25" hidden="1" customHeight="1" x14ac:dyDescent="0.2"/>
    <row r="29" spans="1:3" ht="14.25" hidden="1" customHeight="1" x14ac:dyDescent="0.2"/>
    <row r="30" spans="1:3" ht="14.25" hidden="1" customHeight="1" x14ac:dyDescent="0.2"/>
    <row r="31" spans="1:3" ht="14.25" hidden="1" customHeight="1" x14ac:dyDescent="0.2"/>
    <row r="32" spans="1:3" ht="14.25" hidden="1" customHeight="1" x14ac:dyDescent="0.2"/>
    <row r="33" ht="14.25" hidden="1" customHeight="1" x14ac:dyDescent="0.2"/>
    <row r="34" ht="14.25" hidden="1" customHeight="1" x14ac:dyDescent="0.2"/>
    <row r="35" ht="14.25" hidden="1" customHeight="1" x14ac:dyDescent="0.2"/>
    <row r="36" ht="14.25" hidden="1" customHeight="1" x14ac:dyDescent="0.2"/>
    <row r="37" ht="14.25" hidden="1" customHeight="1" x14ac:dyDescent="0.2"/>
    <row r="38" ht="14.25" hidden="1" customHeight="1" x14ac:dyDescent="0.2"/>
  </sheetData>
  <sheetProtection algorithmName="SHA-512" hashValue="+gd9z0hr4CYRC38NcrrGYrYCFD+Ozxh5GLTTgHTnJ4IlDkWyEpftO6mngO9wmJgglruh0gTpPWpsZVNdxSNpog==" saltValue="7OZzn/qRX42k+sY2d129Eg==" spinCount="100000" sheet="1" objects="1" scenarios="1"/>
  <mergeCells count="1">
    <mergeCell ref="A2:C2"/>
  </mergeCells>
  <dataValidations count="1">
    <dataValidation type="list" allowBlank="1" showInputMessage="1" showErrorMessage="1" sqref="C21">
      <formula1>IC</formula1>
    </dataValidation>
  </dataValidations>
  <pageMargins left="0.7" right="0.7" top="0.75" bottom="0.75" header="0.3" footer="0.3"/>
  <pageSetup paperSize="9" orientation="portrait" verticalDpi="0" r:id="rId1"/>
  <ignoredErrors>
    <ignoredError sqref="C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72"/>
  <sheetViews>
    <sheetView showGridLines="0" zoomScaleNormal="100" workbookViewId="0">
      <pane ySplit="3" topLeftCell="A4" activePane="bottomLeft" state="frozen"/>
      <selection activeCell="E21" sqref="E21"/>
      <selection pane="bottomLeft"/>
    </sheetView>
  </sheetViews>
  <sheetFormatPr defaultColWidth="0" defaultRowHeight="14.25" zeroHeight="1" x14ac:dyDescent="0.2"/>
  <cols>
    <col min="1" max="1" width="8.875" style="118" customWidth="1"/>
    <col min="2" max="2" width="85" style="94" customWidth="1"/>
    <col min="3" max="3" width="19.125" style="94" customWidth="1"/>
    <col min="4" max="4" width="2.625" style="94" customWidth="1"/>
    <col min="5" max="5" width="0" style="94" hidden="1" customWidth="1"/>
    <col min="6" max="16384" width="9" style="94" hidden="1"/>
  </cols>
  <sheetData>
    <row r="1" spans="1:3" ht="23.25" customHeight="1" x14ac:dyDescent="0.2">
      <c r="A1" s="220" t="s">
        <v>617</v>
      </c>
      <c r="B1" s="92"/>
      <c r="C1" s="93" t="str">
        <f>CONCATENATE("Reporting unit: ",Input!$C$10," ",Input!$C$9)</f>
        <v xml:space="preserve">Reporting unit:  </v>
      </c>
    </row>
    <row r="2" spans="1:3" ht="69.95" customHeight="1" x14ac:dyDescent="0.2">
      <c r="A2" s="369" t="s">
        <v>754</v>
      </c>
      <c r="B2" s="370"/>
      <c r="C2" s="370"/>
    </row>
    <row r="3" spans="1:3" x14ac:dyDescent="0.2">
      <c r="A3" s="95" t="s">
        <v>0</v>
      </c>
      <c r="B3" s="96" t="s">
        <v>1</v>
      </c>
      <c r="C3" s="96" t="s">
        <v>618</v>
      </c>
    </row>
    <row r="4" spans="1:3" x14ac:dyDescent="0.2">
      <c r="A4" s="97" t="s">
        <v>2</v>
      </c>
      <c r="B4" s="98" t="s">
        <v>11</v>
      </c>
      <c r="C4" s="312" t="str">
        <f>IF(AND(ISNUMBER(C5),ISNUMBER(C41)),SUM(C5,C41),"")</f>
        <v/>
      </c>
    </row>
    <row r="5" spans="1:3" x14ac:dyDescent="0.2">
      <c r="A5" s="99" t="s">
        <v>3</v>
      </c>
      <c r="B5" s="100" t="s">
        <v>12</v>
      </c>
      <c r="C5" s="313" t="str">
        <f>IF(AND(ISNUMBER(C6),ISNUMBER(C31)),SUM(C6:C31),"")</f>
        <v/>
      </c>
    </row>
    <row r="6" spans="1:3" x14ac:dyDescent="0.2">
      <c r="A6" s="99" t="s">
        <v>4</v>
      </c>
      <c r="B6" s="100" t="s">
        <v>44</v>
      </c>
      <c r="C6" s="314"/>
    </row>
    <row r="7" spans="1:3" hidden="1" x14ac:dyDescent="0.2">
      <c r="A7" s="99" t="s">
        <v>5</v>
      </c>
      <c r="B7" s="102" t="s">
        <v>619</v>
      </c>
      <c r="C7" s="314"/>
    </row>
    <row r="8" spans="1:3" hidden="1" x14ac:dyDescent="0.2">
      <c r="A8" s="99" t="s">
        <v>6</v>
      </c>
      <c r="B8" s="103" t="s">
        <v>620</v>
      </c>
      <c r="C8" s="314"/>
    </row>
    <row r="9" spans="1:3" hidden="1" x14ac:dyDescent="0.2">
      <c r="A9" s="99" t="s">
        <v>7</v>
      </c>
      <c r="B9" s="102" t="s">
        <v>621</v>
      </c>
      <c r="C9" s="314"/>
    </row>
    <row r="10" spans="1:3" hidden="1" x14ac:dyDescent="0.2">
      <c r="A10" s="99" t="s">
        <v>8</v>
      </c>
      <c r="B10" s="104" t="s">
        <v>622</v>
      </c>
      <c r="C10" s="314"/>
    </row>
    <row r="11" spans="1:3" hidden="1" x14ac:dyDescent="0.2">
      <c r="A11" s="99" t="s">
        <v>9</v>
      </c>
      <c r="B11" s="104" t="s">
        <v>623</v>
      </c>
      <c r="C11" s="314"/>
    </row>
    <row r="12" spans="1:3" hidden="1" x14ac:dyDescent="0.2">
      <c r="A12" s="95" t="s">
        <v>10</v>
      </c>
      <c r="B12" s="105" t="s">
        <v>624</v>
      </c>
      <c r="C12" s="314"/>
    </row>
    <row r="13" spans="1:3" hidden="1" x14ac:dyDescent="0.2">
      <c r="A13" s="95" t="s">
        <v>53</v>
      </c>
      <c r="B13" s="105" t="s">
        <v>625</v>
      </c>
      <c r="C13" s="314"/>
    </row>
    <row r="14" spans="1:3" hidden="1" x14ac:dyDescent="0.2">
      <c r="A14" s="95" t="s">
        <v>54</v>
      </c>
      <c r="B14" s="106" t="s">
        <v>626</v>
      </c>
      <c r="C14" s="315"/>
    </row>
    <row r="15" spans="1:3" hidden="1" x14ac:dyDescent="0.2">
      <c r="A15" s="95" t="s">
        <v>55</v>
      </c>
      <c r="B15" s="107" t="s">
        <v>627</v>
      </c>
      <c r="C15" s="314"/>
    </row>
    <row r="16" spans="1:3" hidden="1" x14ac:dyDescent="0.2">
      <c r="A16" s="95" t="s">
        <v>56</v>
      </c>
      <c r="B16" s="108" t="s">
        <v>628</v>
      </c>
      <c r="C16" s="315"/>
    </row>
    <row r="17" spans="1:3" hidden="1" x14ac:dyDescent="0.2">
      <c r="A17" s="95" t="s">
        <v>57</v>
      </c>
      <c r="B17" s="109" t="s">
        <v>629</v>
      </c>
      <c r="C17" s="315"/>
    </row>
    <row r="18" spans="1:3" hidden="1" x14ac:dyDescent="0.2">
      <c r="A18" s="95" t="s">
        <v>114</v>
      </c>
      <c r="B18" s="110" t="s">
        <v>630</v>
      </c>
      <c r="C18" s="315"/>
    </row>
    <row r="19" spans="1:3" hidden="1" x14ac:dyDescent="0.2">
      <c r="A19" s="95" t="s">
        <v>151</v>
      </c>
      <c r="B19" s="110" t="s">
        <v>631</v>
      </c>
      <c r="C19" s="315"/>
    </row>
    <row r="20" spans="1:3" hidden="1" x14ac:dyDescent="0.2">
      <c r="A20" s="95" t="s">
        <v>153</v>
      </c>
      <c r="B20" s="110" t="s">
        <v>632</v>
      </c>
      <c r="C20" s="315"/>
    </row>
    <row r="21" spans="1:3" hidden="1" x14ac:dyDescent="0.2">
      <c r="A21" s="95" t="s">
        <v>155</v>
      </c>
      <c r="B21" s="111" t="s">
        <v>633</v>
      </c>
      <c r="C21" s="315"/>
    </row>
    <row r="22" spans="1:3" hidden="1" x14ac:dyDescent="0.2">
      <c r="A22" s="95" t="s">
        <v>157</v>
      </c>
      <c r="B22" s="109" t="s">
        <v>634</v>
      </c>
      <c r="C22" s="315"/>
    </row>
    <row r="23" spans="1:3" hidden="1" x14ac:dyDescent="0.2">
      <c r="A23" s="95" t="s">
        <v>159</v>
      </c>
      <c r="B23" s="109" t="s">
        <v>635</v>
      </c>
      <c r="C23" s="315"/>
    </row>
    <row r="24" spans="1:3" ht="28.5" hidden="1" x14ac:dyDescent="0.2">
      <c r="A24" s="95" t="s">
        <v>286</v>
      </c>
      <c r="B24" s="112" t="s">
        <v>636</v>
      </c>
      <c r="C24" s="315"/>
    </row>
    <row r="25" spans="1:3" hidden="1" x14ac:dyDescent="0.2">
      <c r="A25" s="95" t="s">
        <v>287</v>
      </c>
      <c r="B25" s="111" t="s">
        <v>637</v>
      </c>
      <c r="C25" s="315"/>
    </row>
    <row r="26" spans="1:3" ht="28.5" hidden="1" x14ac:dyDescent="0.2">
      <c r="A26" s="95" t="s">
        <v>288</v>
      </c>
      <c r="B26" s="104" t="s">
        <v>638</v>
      </c>
      <c r="C26" s="315"/>
    </row>
    <row r="27" spans="1:3" ht="28.5" hidden="1" x14ac:dyDescent="0.2">
      <c r="A27" s="95" t="s">
        <v>289</v>
      </c>
      <c r="B27" s="112" t="s">
        <v>639</v>
      </c>
      <c r="C27" s="316"/>
    </row>
    <row r="28" spans="1:3" ht="28.5" hidden="1" x14ac:dyDescent="0.2">
      <c r="A28" s="95" t="s">
        <v>290</v>
      </c>
      <c r="B28" s="112" t="s">
        <v>640</v>
      </c>
      <c r="C28" s="316"/>
    </row>
    <row r="29" spans="1:3" hidden="1" x14ac:dyDescent="0.2">
      <c r="A29" s="95" t="s">
        <v>291</v>
      </c>
      <c r="B29" s="112" t="s">
        <v>641</v>
      </c>
      <c r="C29" s="316"/>
    </row>
    <row r="30" spans="1:3" hidden="1" x14ac:dyDescent="0.2">
      <c r="A30" s="95" t="s">
        <v>292</v>
      </c>
      <c r="B30" s="109" t="s">
        <v>642</v>
      </c>
      <c r="C30" s="315"/>
    </row>
    <row r="31" spans="1:3" x14ac:dyDescent="0.2">
      <c r="A31" s="95" t="s">
        <v>293</v>
      </c>
      <c r="B31" s="100" t="s">
        <v>45</v>
      </c>
      <c r="C31" s="314"/>
    </row>
    <row r="32" spans="1:3" hidden="1" x14ac:dyDescent="0.2">
      <c r="A32" s="95" t="s">
        <v>294</v>
      </c>
      <c r="B32" s="106" t="s">
        <v>619</v>
      </c>
      <c r="C32" s="314"/>
    </row>
    <row r="33" spans="1:3" hidden="1" x14ac:dyDescent="0.2">
      <c r="A33" s="95" t="s">
        <v>295</v>
      </c>
      <c r="B33" s="103" t="s">
        <v>620</v>
      </c>
      <c r="C33" s="314"/>
    </row>
    <row r="34" spans="1:3" hidden="1" x14ac:dyDescent="0.2">
      <c r="A34" s="95" t="s">
        <v>296</v>
      </c>
      <c r="B34" s="114" t="s">
        <v>643</v>
      </c>
      <c r="C34" s="315"/>
    </row>
    <row r="35" spans="1:3" hidden="1" x14ac:dyDescent="0.2">
      <c r="A35" s="95" t="s">
        <v>297</v>
      </c>
      <c r="B35" s="112" t="s">
        <v>644</v>
      </c>
      <c r="C35" s="316"/>
    </row>
    <row r="36" spans="1:3" hidden="1" x14ac:dyDescent="0.2">
      <c r="A36" s="95" t="s">
        <v>298</v>
      </c>
      <c r="B36" s="115" t="s">
        <v>645</v>
      </c>
      <c r="C36" s="316"/>
    </row>
    <row r="37" spans="1:3" hidden="1" x14ac:dyDescent="0.2">
      <c r="A37" s="95" t="s">
        <v>299</v>
      </c>
      <c r="B37" s="115" t="s">
        <v>646</v>
      </c>
      <c r="C37" s="316"/>
    </row>
    <row r="38" spans="1:3" hidden="1" x14ac:dyDescent="0.2">
      <c r="A38" s="95" t="s">
        <v>300</v>
      </c>
      <c r="B38" s="115" t="s">
        <v>647</v>
      </c>
      <c r="C38" s="316"/>
    </row>
    <row r="39" spans="1:3" ht="28.5" hidden="1" x14ac:dyDescent="0.2">
      <c r="A39" s="95" t="s">
        <v>301</v>
      </c>
      <c r="B39" s="112" t="s">
        <v>648</v>
      </c>
      <c r="C39" s="316"/>
    </row>
    <row r="40" spans="1:3" ht="28.5" hidden="1" x14ac:dyDescent="0.2">
      <c r="A40" s="95" t="s">
        <v>302</v>
      </c>
      <c r="B40" s="112" t="s">
        <v>649</v>
      </c>
      <c r="C40" s="316"/>
    </row>
    <row r="41" spans="1:3" x14ac:dyDescent="0.2">
      <c r="A41" s="95" t="s">
        <v>303</v>
      </c>
      <c r="B41" s="100" t="s">
        <v>46</v>
      </c>
      <c r="C41" s="314"/>
    </row>
    <row r="42" spans="1:3" hidden="1" x14ac:dyDescent="0.2">
      <c r="A42" s="95" t="s">
        <v>304</v>
      </c>
      <c r="B42" s="106" t="s">
        <v>619</v>
      </c>
      <c r="C42" s="101"/>
    </row>
    <row r="43" spans="1:3" hidden="1" x14ac:dyDescent="0.2">
      <c r="A43" s="99" t="s">
        <v>305</v>
      </c>
      <c r="B43" s="103" t="s">
        <v>620</v>
      </c>
      <c r="C43" s="101"/>
    </row>
    <row r="44" spans="1:3" hidden="1" x14ac:dyDescent="0.2">
      <c r="A44" s="99" t="s">
        <v>306</v>
      </c>
      <c r="B44" s="106" t="s">
        <v>650</v>
      </c>
      <c r="C44" s="101"/>
    </row>
    <row r="45" spans="1:3" hidden="1" x14ac:dyDescent="0.2">
      <c r="A45" s="99" t="s">
        <v>307</v>
      </c>
      <c r="B45" s="108" t="s">
        <v>651</v>
      </c>
      <c r="C45" s="105"/>
    </row>
    <row r="46" spans="1:3" hidden="1" x14ac:dyDescent="0.2">
      <c r="A46" s="99" t="s">
        <v>308</v>
      </c>
      <c r="B46" s="112" t="s">
        <v>652</v>
      </c>
      <c r="C46" s="113"/>
    </row>
    <row r="47" spans="1:3" hidden="1" x14ac:dyDescent="0.2">
      <c r="A47" s="99" t="s">
        <v>309</v>
      </c>
      <c r="B47" s="115" t="s">
        <v>653</v>
      </c>
      <c r="C47" s="113"/>
    </row>
    <row r="48" spans="1:3" hidden="1" x14ac:dyDescent="0.2">
      <c r="A48" s="99" t="s">
        <v>310</v>
      </c>
      <c r="B48" s="115" t="s">
        <v>654</v>
      </c>
      <c r="C48" s="113"/>
    </row>
    <row r="49" spans="1:3" hidden="1" x14ac:dyDescent="0.2">
      <c r="A49" s="99" t="s">
        <v>311</v>
      </c>
      <c r="B49" s="115" t="s">
        <v>655</v>
      </c>
      <c r="C49" s="113"/>
    </row>
    <row r="50" spans="1:3" ht="28.5" hidden="1" x14ac:dyDescent="0.2">
      <c r="A50" s="99" t="s">
        <v>312</v>
      </c>
      <c r="B50" s="112" t="s">
        <v>656</v>
      </c>
      <c r="C50" s="113"/>
    </row>
    <row r="51" spans="1:3" ht="29.25" hidden="1" thickBot="1" x14ac:dyDescent="0.25">
      <c r="A51" s="99" t="s">
        <v>313</v>
      </c>
      <c r="B51" s="116" t="s">
        <v>657</v>
      </c>
      <c r="C51" s="117"/>
    </row>
    <row r="52" spans="1:3" x14ac:dyDescent="0.2"/>
    <row r="53" spans="1:3" hidden="1" x14ac:dyDescent="0.2">
      <c r="B53" s="119"/>
    </row>
    <row r="54" spans="1:3" hidden="1" x14ac:dyDescent="0.2"/>
    <row r="55" spans="1:3" hidden="1" x14ac:dyDescent="0.2"/>
    <row r="56" spans="1:3" hidden="1" x14ac:dyDescent="0.2"/>
    <row r="57" spans="1:3" hidden="1" x14ac:dyDescent="0.2"/>
    <row r="58" spans="1:3" hidden="1" x14ac:dyDescent="0.2"/>
    <row r="59" spans="1:3" hidden="1" x14ac:dyDescent="0.2"/>
    <row r="60" spans="1:3" hidden="1" x14ac:dyDescent="0.2"/>
    <row r="61" spans="1:3" hidden="1" x14ac:dyDescent="0.2"/>
    <row r="62" spans="1:3" hidden="1" x14ac:dyDescent="0.2"/>
    <row r="63" spans="1:3" hidden="1" x14ac:dyDescent="0.2"/>
    <row r="64" spans="1:3" hidden="1" x14ac:dyDescent="0.2"/>
    <row r="65" spans="2:2" hidden="1" x14ac:dyDescent="0.2"/>
    <row r="66" spans="2:2" hidden="1" x14ac:dyDescent="0.2"/>
    <row r="67" spans="2:2" hidden="1" x14ac:dyDescent="0.2"/>
    <row r="68" spans="2:2" hidden="1" x14ac:dyDescent="0.2"/>
    <row r="69" spans="2:2" hidden="1" x14ac:dyDescent="0.2"/>
    <row r="70" spans="2:2" hidden="1" x14ac:dyDescent="0.2">
      <c r="B70" s="120"/>
    </row>
    <row r="71" spans="2:2" hidden="1" x14ac:dyDescent="0.2"/>
    <row r="72" spans="2:2" hidden="1" x14ac:dyDescent="0.2">
      <c r="B72" s="121"/>
    </row>
  </sheetData>
  <sheetProtection algorithmName="SHA-512" hashValue="9BBaHmsbiSKmxNy41WollIgDi8cT7SU/fAFVZUGEp9bvCJLpQeSb6AOQdtDSpR9kLFULC65W7tAi0z3VR758ZQ==" saltValue="tZbLqBTbOFWZ02rl03wxQw==" spinCount="100000" sheet="1" objects="1" scenarios="1"/>
  <mergeCells count="1">
    <mergeCell ref="A2:C2"/>
  </mergeCells>
  <pageMargins left="0.7" right="0.7" top="0.75" bottom="0.75" header="0.3" footer="0.3"/>
  <pageSetup paperSize="9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42"/>
  <sheetViews>
    <sheetView showGridLines="0" zoomScaleNormal="100" workbookViewId="0">
      <pane ySplit="3" topLeftCell="A4" activePane="bottomLeft" state="frozen"/>
      <selection activeCell="E21" sqref="E21"/>
      <selection pane="bottomLeft"/>
    </sheetView>
  </sheetViews>
  <sheetFormatPr defaultColWidth="0" defaultRowHeight="14.25" zeroHeight="1" x14ac:dyDescent="0.2"/>
  <cols>
    <col min="1" max="1" width="11" style="266" customWidth="1"/>
    <col min="2" max="2" width="70.875" style="266" customWidth="1"/>
    <col min="3" max="3" width="19.125" style="266" customWidth="1"/>
    <col min="4" max="4" width="2.625" style="265" customWidth="1"/>
    <col min="5" max="5" width="55.5" style="265" hidden="1" customWidth="1"/>
    <col min="6" max="6" width="55.5" style="266" hidden="1" customWidth="1"/>
    <col min="7" max="16384" width="9" style="266" hidden="1"/>
  </cols>
  <sheetData>
    <row r="1" spans="1:5" ht="20.25" customHeight="1" x14ac:dyDescent="0.2">
      <c r="A1" s="220" t="s">
        <v>658</v>
      </c>
      <c r="B1" s="263"/>
      <c r="C1" s="93" t="str">
        <f>CONCATENATE("Reporting unit: ",Input!$C$10," ",Input!$C$9)</f>
        <v xml:space="preserve">Reporting unit:  </v>
      </c>
      <c r="D1" s="264"/>
    </row>
    <row r="2" spans="1:5" ht="69.95" customHeight="1" x14ac:dyDescent="0.2">
      <c r="A2" s="369" t="s">
        <v>754</v>
      </c>
      <c r="B2" s="370"/>
      <c r="C2" s="370"/>
    </row>
    <row r="3" spans="1:5" ht="15" thickBot="1" x14ac:dyDescent="0.25">
      <c r="A3" s="95" t="s">
        <v>0</v>
      </c>
      <c r="B3" s="267" t="s">
        <v>1</v>
      </c>
      <c r="C3" s="268" t="s">
        <v>618</v>
      </c>
      <c r="D3" s="269"/>
      <c r="E3" s="269"/>
    </row>
    <row r="4" spans="1:5" x14ac:dyDescent="0.2">
      <c r="A4" s="270" t="s">
        <v>2</v>
      </c>
      <c r="B4" s="271" t="s">
        <v>659</v>
      </c>
      <c r="C4" s="313" t="str">
        <f>IF(AND(ISNUMBER(C5),ISNUMBER(C6)),MAX(C5,C6,C7),"")</f>
        <v/>
      </c>
      <c r="D4" s="272"/>
      <c r="E4" s="273"/>
    </row>
    <row r="5" spans="1:5" x14ac:dyDescent="0.2">
      <c r="A5" s="274" t="s">
        <v>3</v>
      </c>
      <c r="B5" s="275" t="s">
        <v>660</v>
      </c>
      <c r="C5" s="314"/>
    </row>
    <row r="6" spans="1:5" x14ac:dyDescent="0.2">
      <c r="A6" s="274" t="s">
        <v>4</v>
      </c>
      <c r="B6" s="275" t="s">
        <v>661</v>
      </c>
      <c r="C6" s="313" t="str">
        <f>IF(ISNUMBER('IF 03.00'!C5),'IF 03.00'!C5,"")</f>
        <v/>
      </c>
    </row>
    <row r="7" spans="1:5" x14ac:dyDescent="0.2">
      <c r="A7" s="274" t="s">
        <v>5</v>
      </c>
      <c r="B7" s="275" t="s">
        <v>662</v>
      </c>
      <c r="C7" s="313" t="str">
        <f>IF(ISNUMBER('IF 04.00'!D5),'IF 04.00'!D5,"")</f>
        <v/>
      </c>
      <c r="E7" s="276"/>
    </row>
    <row r="8" spans="1:5" ht="46.5" hidden="1" customHeight="1" x14ac:dyDescent="0.2">
      <c r="A8" s="274" t="s">
        <v>6</v>
      </c>
      <c r="B8" s="277" t="s">
        <v>663</v>
      </c>
      <c r="C8" s="278"/>
      <c r="E8" s="273"/>
    </row>
    <row r="9" spans="1:5" hidden="1" x14ac:dyDescent="0.2">
      <c r="A9" s="274" t="s">
        <v>7</v>
      </c>
      <c r="B9" s="277" t="s">
        <v>664</v>
      </c>
      <c r="C9" s="278"/>
      <c r="E9" s="273"/>
    </row>
    <row r="10" spans="1:5" hidden="1" x14ac:dyDescent="0.2">
      <c r="A10" s="274" t="s">
        <v>8</v>
      </c>
      <c r="B10" s="277" t="s">
        <v>665</v>
      </c>
      <c r="C10" s="278"/>
      <c r="D10" s="272"/>
    </row>
    <row r="11" spans="1:5" hidden="1" x14ac:dyDescent="0.2">
      <c r="A11" s="99" t="s">
        <v>9</v>
      </c>
      <c r="B11" s="279" t="s">
        <v>666</v>
      </c>
      <c r="C11" s="278"/>
      <c r="E11" s="276"/>
    </row>
    <row r="12" spans="1:5" hidden="1" x14ac:dyDescent="0.2">
      <c r="A12" s="99" t="s">
        <v>10</v>
      </c>
      <c r="B12" s="279" t="s">
        <v>667</v>
      </c>
      <c r="C12" s="278"/>
      <c r="E12" s="276"/>
    </row>
    <row r="13" spans="1:5" hidden="1" x14ac:dyDescent="0.2">
      <c r="A13" s="99" t="s">
        <v>53</v>
      </c>
      <c r="B13" s="279" t="s">
        <v>668</v>
      </c>
      <c r="C13" s="278"/>
      <c r="E13" s="276"/>
    </row>
    <row r="14" spans="1:5" hidden="1" x14ac:dyDescent="0.2">
      <c r="A14" s="99" t="s">
        <v>54</v>
      </c>
      <c r="B14" s="279" t="s">
        <v>669</v>
      </c>
      <c r="C14" s="278"/>
      <c r="E14" s="276"/>
    </row>
    <row r="15" spans="1:5" ht="28.5" hidden="1" x14ac:dyDescent="0.2">
      <c r="A15" s="99" t="s">
        <v>55</v>
      </c>
      <c r="B15" s="280" t="s">
        <v>670</v>
      </c>
      <c r="C15" s="278"/>
      <c r="E15" s="276"/>
    </row>
    <row r="16" spans="1:5" x14ac:dyDescent="0.2"/>
    <row r="17" spans="1:4" hidden="1" x14ac:dyDescent="0.2"/>
    <row r="18" spans="1:4" s="265" customFormat="1" hidden="1" x14ac:dyDescent="0.2">
      <c r="A18" s="371" t="s">
        <v>671</v>
      </c>
      <c r="B18" s="371"/>
      <c r="C18" s="371"/>
    </row>
    <row r="19" spans="1:4" hidden="1" x14ac:dyDescent="0.2">
      <c r="A19" s="281"/>
      <c r="B19" s="281"/>
      <c r="C19" s="281"/>
    </row>
    <row r="20" spans="1:4" hidden="1" x14ac:dyDescent="0.2">
      <c r="A20" s="95" t="s">
        <v>0</v>
      </c>
      <c r="B20" s="267" t="s">
        <v>1</v>
      </c>
      <c r="C20" s="267" t="s">
        <v>618</v>
      </c>
      <c r="D20" s="273"/>
    </row>
    <row r="21" spans="1:4" hidden="1" x14ac:dyDescent="0.2">
      <c r="A21" s="99" t="s">
        <v>2</v>
      </c>
      <c r="B21" s="282" t="s">
        <v>672</v>
      </c>
      <c r="C21" s="283" t="str">
        <f>IF(AND(ISNUMBER('IF 01.00'!C6),ISNUMBER('IF 02.00'!C4)),'IF 01.00'!C6/'IF 02.00'!C4,"")</f>
        <v/>
      </c>
      <c r="D21" s="273"/>
    </row>
    <row r="22" spans="1:4" hidden="1" x14ac:dyDescent="0.2">
      <c r="A22" s="99" t="s">
        <v>3</v>
      </c>
      <c r="B22" s="282" t="s">
        <v>673</v>
      </c>
      <c r="C22" s="283" t="str">
        <f>IF(AND(ISNUMBER('IF 01.00'!C6),ISNUMBER('IF 02.00'!C4)),'IF 01.00'!C6-56%*'IF 02.00'!C4,"")</f>
        <v/>
      </c>
    </row>
    <row r="23" spans="1:4" hidden="1" x14ac:dyDescent="0.2">
      <c r="A23" s="99" t="s">
        <v>4</v>
      </c>
      <c r="B23" s="282" t="s">
        <v>674</v>
      </c>
      <c r="C23" s="284" t="str">
        <f>IF(AND(ISNUMBER('IF 01.00'!C5),ISNUMBER('IF 02.00'!C4)),'IF 01.00'!C5/'IF 02.00'!C4,"")</f>
        <v/>
      </c>
      <c r="D23" s="273"/>
    </row>
    <row r="24" spans="1:4" hidden="1" x14ac:dyDescent="0.2">
      <c r="A24" s="99" t="s">
        <v>5</v>
      </c>
      <c r="B24" s="282" t="s">
        <v>675</v>
      </c>
      <c r="C24" s="284" t="str">
        <f>IF(AND(ISNUMBER('IF 01.00'!C5),ISNUMBER('IF 02.00'!C4)),'IF 01.00'!C5-75%*'IF 02.00'!C4,"")</f>
        <v/>
      </c>
      <c r="D24" s="273"/>
    </row>
    <row r="25" spans="1:4" hidden="1" x14ac:dyDescent="0.2">
      <c r="A25" s="99" t="s">
        <v>6</v>
      </c>
      <c r="B25" s="282" t="s">
        <v>676</v>
      </c>
      <c r="C25" s="283" t="str">
        <f>IF(AND(ISNUMBER('IF 01.00'!C4),ISNUMBER('IF 02.00'!C4)),'IF 01.00'!C4/'IF 02.00'!C4,"")</f>
        <v/>
      </c>
      <c r="D25" s="273"/>
    </row>
    <row r="26" spans="1:4" hidden="1" x14ac:dyDescent="0.2">
      <c r="A26" s="99" t="s">
        <v>7</v>
      </c>
      <c r="B26" s="282" t="s">
        <v>677</v>
      </c>
      <c r="C26" s="283" t="str">
        <f>IF(AND(ISNUMBER('IF 01.00'!C4),ISNUMBER('IF 02.00'!C4)),'IF 01.00'!C4-100%*'IF 02.00'!C4,"")</f>
        <v/>
      </c>
    </row>
    <row r="27" spans="1:4" hidden="1" x14ac:dyDescent="0.2"/>
    <row r="28" spans="1:4" hidden="1" x14ac:dyDescent="0.2"/>
    <row r="29" spans="1:4" hidden="1" x14ac:dyDescent="0.2">
      <c r="C29" s="285"/>
    </row>
    <row r="30" spans="1:4" hidden="1" x14ac:dyDescent="0.2"/>
    <row r="31" spans="1:4" hidden="1" x14ac:dyDescent="0.2">
      <c r="B31" s="286"/>
    </row>
    <row r="32" spans="1:4" hidden="1" x14ac:dyDescent="0.2">
      <c r="B32" s="286"/>
    </row>
    <row r="33" spans="2:2" hidden="1" x14ac:dyDescent="0.2">
      <c r="B33" s="286"/>
    </row>
    <row r="34" spans="2:2" hidden="1" x14ac:dyDescent="0.2">
      <c r="B34" s="286"/>
    </row>
    <row r="35" spans="2:2" hidden="1" x14ac:dyDescent="0.2">
      <c r="B35" s="286"/>
    </row>
    <row r="36" spans="2:2" hidden="1" x14ac:dyDescent="0.2">
      <c r="B36" s="286"/>
    </row>
    <row r="37" spans="2:2" hidden="1" x14ac:dyDescent="0.2">
      <c r="B37" s="286"/>
    </row>
    <row r="38" spans="2:2" hidden="1" x14ac:dyDescent="0.2">
      <c r="B38" s="287"/>
    </row>
    <row r="39" spans="2:2" hidden="1" x14ac:dyDescent="0.2">
      <c r="B39" s="286"/>
    </row>
    <row r="40" spans="2:2" hidden="1" x14ac:dyDescent="0.2">
      <c r="B40" s="286"/>
    </row>
    <row r="41" spans="2:2" hidden="1" x14ac:dyDescent="0.2">
      <c r="B41" s="286"/>
    </row>
    <row r="42" spans="2:2" hidden="1" x14ac:dyDescent="0.2"/>
  </sheetData>
  <sheetProtection algorithmName="SHA-512" hashValue="wPrwYS5gfKPX8oIMkaTYlFLi3Syu6hd4OLtupcLBMcQlteT7sUaDXG4Jfl/31Q6HNHVIU6cm445JUny+JYhAxw==" saltValue="bKcyOF6kLCiW2EIrJLdPLA==" spinCount="100000" sheet="1" objects="1" scenarios="1"/>
  <mergeCells count="2">
    <mergeCell ref="A18:C18"/>
    <mergeCell ref="A2:C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5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2.75" zeroHeight="1" x14ac:dyDescent="0.2"/>
  <cols>
    <col min="1" max="1" width="9" style="65" customWidth="1"/>
    <col min="2" max="2" width="94.25" style="65" customWidth="1"/>
    <col min="3" max="3" width="19.125" style="65" customWidth="1"/>
    <col min="4" max="4" width="2.625" style="123" customWidth="1"/>
    <col min="5" max="6" width="22.375" style="65" hidden="1" customWidth="1"/>
    <col min="7" max="8" width="2.625" style="65" hidden="1" customWidth="1"/>
    <col min="9" max="16384" width="0" style="65" hidden="1"/>
  </cols>
  <sheetData>
    <row r="1" spans="1:4" ht="20.25" customHeight="1" x14ac:dyDescent="0.2">
      <c r="A1" s="191" t="s">
        <v>678</v>
      </c>
      <c r="B1" s="122"/>
      <c r="C1" s="93" t="str">
        <f>CONCATENATE("Reporting unit: ",Input!$C$10," ",Input!$C$9)</f>
        <v xml:space="preserve">Reporting unit:  </v>
      </c>
    </row>
    <row r="2" spans="1:4" s="124" customFormat="1" ht="69.95" customHeight="1" x14ac:dyDescent="0.2">
      <c r="A2" s="369" t="s">
        <v>754</v>
      </c>
      <c r="B2" s="370"/>
      <c r="C2" s="370"/>
      <c r="D2" s="123"/>
    </row>
    <row r="3" spans="1:4" ht="20.25" customHeight="1" x14ac:dyDescent="0.2">
      <c r="A3" s="125" t="s">
        <v>716</v>
      </c>
    </row>
    <row r="4" spans="1:4" ht="20.25" customHeight="1" x14ac:dyDescent="0.2">
      <c r="A4" s="126" t="s">
        <v>0</v>
      </c>
      <c r="B4" s="127" t="s">
        <v>1</v>
      </c>
      <c r="C4" s="128" t="s">
        <v>618</v>
      </c>
      <c r="D4" s="129"/>
    </row>
    <row r="5" spans="1:4" ht="20.25" customHeight="1" x14ac:dyDescent="0.2">
      <c r="A5" s="130" t="s">
        <v>2</v>
      </c>
      <c r="B5" s="131" t="s">
        <v>679</v>
      </c>
      <c r="C5" s="300"/>
      <c r="D5" s="129"/>
    </row>
    <row r="6" spans="1:4" ht="20.25" customHeight="1" x14ac:dyDescent="0.2">
      <c r="A6" s="126" t="s">
        <v>3</v>
      </c>
      <c r="B6" s="132" t="s">
        <v>737</v>
      </c>
      <c r="C6" s="317" t="str">
        <f>IF(AND(ISNUMBER(C7),ISNUMBER(C11)),SUM(C7,-C11),"")</f>
        <v/>
      </c>
    </row>
    <row r="7" spans="1:4" ht="20.25" customHeight="1" x14ac:dyDescent="0.2">
      <c r="A7" s="126" t="s">
        <v>4</v>
      </c>
      <c r="B7" s="134" t="s">
        <v>738</v>
      </c>
      <c r="C7" s="317" t="str">
        <f>IF(AND(ISNUMBER(C9),ISNUMBER(C10)),SUM(C9,-C10),"")</f>
        <v/>
      </c>
    </row>
    <row r="8" spans="1:4" ht="20.25" customHeight="1" x14ac:dyDescent="0.2">
      <c r="A8" s="126" t="s">
        <v>5</v>
      </c>
      <c r="B8" s="135" t="s">
        <v>681</v>
      </c>
      <c r="C8" s="318"/>
    </row>
    <row r="9" spans="1:4" ht="20.25" customHeight="1" x14ac:dyDescent="0.2">
      <c r="A9" s="126" t="s">
        <v>6</v>
      </c>
      <c r="B9" s="134" t="s">
        <v>682</v>
      </c>
      <c r="C9" s="319"/>
    </row>
    <row r="10" spans="1:4" ht="20.25" customHeight="1" x14ac:dyDescent="0.2">
      <c r="A10" s="126" t="s">
        <v>7</v>
      </c>
      <c r="B10" s="134" t="s">
        <v>683</v>
      </c>
      <c r="C10" s="319"/>
    </row>
    <row r="11" spans="1:4" ht="20.25" customHeight="1" x14ac:dyDescent="0.2">
      <c r="A11" s="126" t="s">
        <v>8</v>
      </c>
      <c r="B11" s="136" t="s">
        <v>684</v>
      </c>
      <c r="C11" s="317" t="str">
        <f>IF(AND(ISNUMBER(C12),ISNUMBER(C13),ISNUMBER(C14),ISNUMBER(C15),ISNUMBER(C16),ISNUMBER(C17),ISNUMBER(C18),ISNUMBER(C19),ISNUMBER(C20),ISNUMBER(C21),ISNUMBER(C22),ISNUMBER(C23)),SUM(C12:C23),"")</f>
        <v/>
      </c>
    </row>
    <row r="12" spans="1:4" ht="20.25" customHeight="1" x14ac:dyDescent="0.2">
      <c r="A12" s="126" t="s">
        <v>9</v>
      </c>
      <c r="B12" s="137" t="s">
        <v>685</v>
      </c>
      <c r="C12" s="318"/>
    </row>
    <row r="13" spans="1:4" ht="20.25" customHeight="1" x14ac:dyDescent="0.2">
      <c r="A13" s="126" t="s">
        <v>10</v>
      </c>
      <c r="B13" s="137" t="s">
        <v>686</v>
      </c>
      <c r="C13" s="318"/>
    </row>
    <row r="14" spans="1:4" ht="20.25" customHeight="1" x14ac:dyDescent="0.2">
      <c r="A14" s="126" t="s">
        <v>53</v>
      </c>
      <c r="B14" s="137" t="s">
        <v>687</v>
      </c>
      <c r="C14" s="318"/>
    </row>
    <row r="15" spans="1:4" ht="20.25" customHeight="1" x14ac:dyDescent="0.2">
      <c r="A15" s="126" t="s">
        <v>54</v>
      </c>
      <c r="B15" s="137" t="s">
        <v>688</v>
      </c>
      <c r="C15" s="318"/>
    </row>
    <row r="16" spans="1:4" ht="20.25" customHeight="1" x14ac:dyDescent="0.2">
      <c r="A16" s="126" t="s">
        <v>55</v>
      </c>
      <c r="B16" s="137" t="s">
        <v>689</v>
      </c>
      <c r="C16" s="318"/>
    </row>
    <row r="17" spans="1:7" ht="20.25" customHeight="1" x14ac:dyDescent="0.2">
      <c r="A17" s="126" t="s">
        <v>56</v>
      </c>
      <c r="B17" s="137" t="s">
        <v>690</v>
      </c>
      <c r="C17" s="318"/>
    </row>
    <row r="18" spans="1:7" ht="20.25" customHeight="1" x14ac:dyDescent="0.2">
      <c r="A18" s="126" t="s">
        <v>57</v>
      </c>
      <c r="B18" s="137" t="s">
        <v>691</v>
      </c>
      <c r="C18" s="318"/>
    </row>
    <row r="19" spans="1:7" ht="20.25" customHeight="1" x14ac:dyDescent="0.2">
      <c r="A19" s="126" t="s">
        <v>114</v>
      </c>
      <c r="B19" s="137" t="s">
        <v>692</v>
      </c>
      <c r="C19" s="318"/>
    </row>
    <row r="20" spans="1:7" ht="20.25" customHeight="1" x14ac:dyDescent="0.2">
      <c r="A20" s="126" t="s">
        <v>151</v>
      </c>
      <c r="B20" s="137" t="s">
        <v>693</v>
      </c>
      <c r="C20" s="318"/>
    </row>
    <row r="21" spans="1:7" ht="20.25" customHeight="1" x14ac:dyDescent="0.2">
      <c r="A21" s="126" t="s">
        <v>153</v>
      </c>
      <c r="B21" s="137" t="s">
        <v>694</v>
      </c>
      <c r="C21" s="318"/>
    </row>
    <row r="22" spans="1:7" ht="20.25" customHeight="1" x14ac:dyDescent="0.2">
      <c r="A22" s="126" t="s">
        <v>155</v>
      </c>
      <c r="B22" s="138" t="s">
        <v>695</v>
      </c>
      <c r="C22" s="318"/>
    </row>
    <row r="23" spans="1:7" ht="20.25" customHeight="1" x14ac:dyDescent="0.2">
      <c r="A23" s="126" t="s">
        <v>157</v>
      </c>
      <c r="B23" s="138" t="s">
        <v>696</v>
      </c>
      <c r="C23" s="318"/>
    </row>
    <row r="24" spans="1:7" ht="20.25" customHeight="1" x14ac:dyDescent="0.2">
      <c r="A24" s="126" t="s">
        <v>159</v>
      </c>
      <c r="B24" s="132" t="s">
        <v>697</v>
      </c>
      <c r="C24" s="300"/>
    </row>
    <row r="25" spans="1:7" ht="20.25" customHeight="1" x14ac:dyDescent="0.2">
      <c r="A25" s="126" t="s">
        <v>286</v>
      </c>
      <c r="B25" s="132" t="s">
        <v>698</v>
      </c>
      <c r="C25" s="320" t="str">
        <f>IF(AND(ISNUMBER(C24),ISNUMBER(C6)),ABS((C6-C24)/C6),"")</f>
        <v/>
      </c>
    </row>
    <row r="26" spans="1:7" ht="20.25" customHeight="1" x14ac:dyDescent="0.2">
      <c r="A26" s="139"/>
      <c r="B26" s="140"/>
    </row>
    <row r="27" spans="1:7" s="141" customFormat="1" ht="17.25" hidden="1" customHeight="1" x14ac:dyDescent="0.2">
      <c r="A27" s="125" t="s">
        <v>710</v>
      </c>
      <c r="C27" s="125"/>
      <c r="D27" s="142"/>
    </row>
    <row r="28" spans="1:7" s="141" customFormat="1" ht="20.25" hidden="1" customHeight="1" x14ac:dyDescent="0.2">
      <c r="A28" s="143"/>
      <c r="B28" s="144"/>
      <c r="D28" s="142"/>
    </row>
    <row r="29" spans="1:7" s="145" customFormat="1" ht="20.25" hidden="1" customHeight="1" x14ac:dyDescent="0.2">
      <c r="C29" s="146" t="s">
        <v>711</v>
      </c>
      <c r="D29" s="146" t="s">
        <v>712</v>
      </c>
      <c r="E29" s="146" t="s">
        <v>713</v>
      </c>
      <c r="F29" s="146" t="s">
        <v>714</v>
      </c>
    </row>
    <row r="30" spans="1:7" s="145" customFormat="1" ht="20.25" hidden="1" customHeight="1" x14ac:dyDescent="0.2">
      <c r="A30" s="147" t="s">
        <v>0</v>
      </c>
      <c r="B30" s="148" t="s">
        <v>1</v>
      </c>
      <c r="C30" s="147" t="s">
        <v>2</v>
      </c>
      <c r="D30" s="147" t="s">
        <v>4</v>
      </c>
      <c r="E30" s="147" t="s">
        <v>5</v>
      </c>
      <c r="F30" s="147" t="s">
        <v>6</v>
      </c>
    </row>
    <row r="31" spans="1:7" s="145" customFormat="1" ht="24.75" hidden="1" customHeight="1" x14ac:dyDescent="0.2">
      <c r="A31" s="149" t="s">
        <v>287</v>
      </c>
      <c r="B31" s="150" t="s">
        <v>680</v>
      </c>
      <c r="C31" s="133" t="str">
        <f>IF(ISNUMBER(C6),C6,"")</f>
        <v/>
      </c>
      <c r="D31" s="151"/>
      <c r="E31" s="151"/>
      <c r="F31" s="151"/>
      <c r="G31" s="152"/>
    </row>
    <row r="32" spans="1:7" s="145" customFormat="1" ht="25.5" hidden="1" customHeight="1" x14ac:dyDescent="0.2">
      <c r="A32" s="149" t="s">
        <v>288</v>
      </c>
      <c r="B32" s="153" t="s">
        <v>715</v>
      </c>
      <c r="C32" s="150"/>
      <c r="D32" s="150"/>
      <c r="E32" s="150"/>
      <c r="F32" s="150"/>
    </row>
    <row r="33" spans="1:1" ht="20.25" hidden="1" customHeight="1" x14ac:dyDescent="0.2">
      <c r="A33" s="154"/>
    </row>
    <row r="34" spans="1:1" ht="20.25" hidden="1" customHeight="1" x14ac:dyDescent="0.2">
      <c r="A34" s="154"/>
    </row>
    <row r="35" spans="1:1" ht="20.25" hidden="1" customHeight="1" x14ac:dyDescent="0.2">
      <c r="A35" s="154"/>
    </row>
  </sheetData>
  <sheetProtection algorithmName="SHA-512" hashValue="Qa8aQ20RBWLKb3129o/KxiUK+OUwAoikb3rEG4PsQ+FQIhGMZbz9A6us6Xhx/IasSBw/XyTKcVHYHKBjfBvvOQ==" saltValue="Db9aB/EGThYNlisT4IskVQ==" spinCount="100000" sheet="1" objects="1" scenarios="1"/>
  <mergeCells count="1">
    <mergeCell ref="A2:C2"/>
  </mergeCells>
  <dataValidations count="1">
    <dataValidation type="list" sqref="C32:F32">
      <formula1>FOR</formula1>
    </dataValidation>
  </dataValidations>
  <pageMargins left="0.7" right="0.7" top="0.75" bottom="0.75" header="0.3" footer="0.3"/>
  <pageSetup paperSize="9" orientation="portrait" verticalDpi="0" r:id="rId1"/>
  <ignoredErrors>
    <ignoredError sqref="C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36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2.75" zeroHeight="1" x14ac:dyDescent="0.2"/>
  <cols>
    <col min="1" max="1" width="9" style="75" customWidth="1"/>
    <col min="2" max="2" width="78.125" style="75" customWidth="1"/>
    <col min="3" max="4" width="19.125" style="56" customWidth="1"/>
    <col min="5" max="5" width="2.625" style="56" customWidth="1"/>
    <col min="6" max="6" width="63.25" style="156" hidden="1" customWidth="1"/>
    <col min="7" max="7" width="0" style="56" hidden="1" customWidth="1"/>
    <col min="8" max="16384" width="9" style="56" hidden="1"/>
  </cols>
  <sheetData>
    <row r="1" spans="1:7" ht="21" customHeight="1" x14ac:dyDescent="0.2">
      <c r="A1" s="220" t="s">
        <v>699</v>
      </c>
      <c r="B1" s="220"/>
      <c r="C1" s="93" t="str">
        <f>CONCATENATE("Reporting unit: ",Input!$C$10," ",Input!$C$9)</f>
        <v xml:space="preserve">Reporting unit:  </v>
      </c>
      <c r="D1" s="93"/>
      <c r="E1" s="155"/>
    </row>
    <row r="2" spans="1:7" ht="69.95" customHeight="1" x14ac:dyDescent="0.2">
      <c r="A2" s="372" t="s">
        <v>755</v>
      </c>
      <c r="B2" s="373"/>
      <c r="C2" s="373"/>
      <c r="D2" s="373"/>
    </row>
    <row r="3" spans="1:7" ht="43.5" customHeight="1" x14ac:dyDescent="0.2">
      <c r="A3" s="157" t="s">
        <v>717</v>
      </c>
      <c r="C3" s="158" t="s">
        <v>202</v>
      </c>
      <c r="D3" s="159" t="s">
        <v>203</v>
      </c>
    </row>
    <row r="4" spans="1:7" ht="16.5" customHeight="1" x14ac:dyDescent="0.2">
      <c r="A4" s="160" t="s">
        <v>0</v>
      </c>
      <c r="B4" s="161" t="s">
        <v>1</v>
      </c>
      <c r="C4" s="158" t="s">
        <v>2</v>
      </c>
      <c r="D4" s="158" t="s">
        <v>3</v>
      </c>
      <c r="E4" s="162"/>
      <c r="F4" s="163"/>
    </row>
    <row r="5" spans="1:7" ht="21" customHeight="1" x14ac:dyDescent="0.2">
      <c r="A5" s="160" t="s">
        <v>2</v>
      </c>
      <c r="B5" s="164" t="s">
        <v>204</v>
      </c>
      <c r="C5" s="292"/>
      <c r="D5" s="322" t="str">
        <f>IF(AND(ISNUMBER(D6),ISNUMBER(D13),ISNUMBER(D16)),SUM(D6,D13,D16),"")</f>
        <v/>
      </c>
    </row>
    <row r="6" spans="1:7" ht="21" customHeight="1" x14ac:dyDescent="0.2">
      <c r="A6" s="160" t="s">
        <v>3</v>
      </c>
      <c r="B6" s="134" t="s">
        <v>205</v>
      </c>
      <c r="C6" s="292"/>
      <c r="D6" s="322" t="str">
        <f>IF(AND(ISNUMBER(D7),ISNUMBER(D8),ISNUMBER(D9),ISNUMBER(D10),ISNUMBER(D11),ISNUMBER(D12)),SUM(D7:D12),"")</f>
        <v/>
      </c>
      <c r="E6" s="165"/>
    </row>
    <row r="7" spans="1:7" ht="21" customHeight="1" x14ac:dyDescent="0.2">
      <c r="A7" s="160" t="s">
        <v>4</v>
      </c>
      <c r="B7" s="166" t="s">
        <v>206</v>
      </c>
      <c r="C7" s="321"/>
      <c r="D7" s="322" t="str">
        <f>IF(ISNUMBER(C7),0.02%*C7,"")</f>
        <v/>
      </c>
      <c r="E7" s="165"/>
    </row>
    <row r="8" spans="1:7" ht="21" customHeight="1" x14ac:dyDescent="0.2">
      <c r="A8" s="160" t="s">
        <v>5</v>
      </c>
      <c r="B8" s="166" t="s">
        <v>207</v>
      </c>
      <c r="C8" s="321"/>
      <c r="D8" s="322" t="str">
        <f>IF(ISNUMBER(C8),0.4%*C8,"")</f>
        <v/>
      </c>
      <c r="E8" s="165"/>
    </row>
    <row r="9" spans="1:7" ht="21" customHeight="1" x14ac:dyDescent="0.2">
      <c r="A9" s="160" t="s">
        <v>6</v>
      </c>
      <c r="B9" s="166" t="s">
        <v>208</v>
      </c>
      <c r="C9" s="321"/>
      <c r="D9" s="322" t="str">
        <f>IF(ISNUMBER(C9),0.5%*C9,"")</f>
        <v/>
      </c>
      <c r="E9" s="167"/>
    </row>
    <row r="10" spans="1:7" ht="21" customHeight="1" x14ac:dyDescent="0.2">
      <c r="A10" s="160" t="s">
        <v>7</v>
      </c>
      <c r="B10" s="166" t="s">
        <v>209</v>
      </c>
      <c r="C10" s="321"/>
      <c r="D10" s="322" t="str">
        <f>IF(ISNUMBER(C10),0.04%*C10,"")</f>
        <v/>
      </c>
      <c r="E10" s="167"/>
      <c r="F10" s="168"/>
    </row>
    <row r="11" spans="1:7" ht="21" customHeight="1" x14ac:dyDescent="0.2">
      <c r="A11" s="160" t="s">
        <v>8</v>
      </c>
      <c r="B11" s="166" t="s">
        <v>210</v>
      </c>
      <c r="C11" s="321"/>
      <c r="D11" s="322" t="str">
        <f>IF(ISNUMBER(C11),0.1%*C11,"")</f>
        <v/>
      </c>
      <c r="E11" s="165"/>
      <c r="F11" s="168"/>
    </row>
    <row r="12" spans="1:7" s="170" customFormat="1" ht="21" customHeight="1" x14ac:dyDescent="0.2">
      <c r="A12" s="160" t="s">
        <v>9</v>
      </c>
      <c r="B12" s="166" t="s">
        <v>211</v>
      </c>
      <c r="C12" s="321"/>
      <c r="D12" s="322" t="str">
        <f>IF(ISNUMBER(C12),0.01%*C12,"")</f>
        <v/>
      </c>
      <c r="E12" s="165"/>
      <c r="F12" s="169"/>
    </row>
    <row r="13" spans="1:7" s="170" customFormat="1" ht="21" customHeight="1" x14ac:dyDescent="0.2">
      <c r="A13" s="160" t="s">
        <v>10</v>
      </c>
      <c r="B13" s="134" t="s">
        <v>212</v>
      </c>
      <c r="C13" s="292"/>
      <c r="D13" s="322" t="str">
        <f>IF(AND(ISNUMBER(D14),ISNUMBER(D15)),SUM(D14:D15),"")</f>
        <v/>
      </c>
      <c r="E13" s="165"/>
      <c r="F13" s="169"/>
    </row>
    <row r="14" spans="1:7" s="170" customFormat="1" ht="21" customHeight="1" x14ac:dyDescent="0.2">
      <c r="A14" s="160" t="s">
        <v>53</v>
      </c>
      <c r="B14" s="166" t="s">
        <v>213</v>
      </c>
      <c r="C14" s="292"/>
      <c r="D14" s="323"/>
      <c r="E14" s="165"/>
      <c r="F14" s="169"/>
    </row>
    <row r="15" spans="1:7" ht="21" customHeight="1" x14ac:dyDescent="0.2">
      <c r="A15" s="160" t="s">
        <v>54</v>
      </c>
      <c r="B15" s="166" t="s">
        <v>214</v>
      </c>
      <c r="C15" s="321"/>
      <c r="D15" s="322" t="str">
        <f>IF(ISNUMBER(C15),1.3*C15,"")</f>
        <v/>
      </c>
      <c r="E15" s="165"/>
      <c r="F15" s="171" t="s">
        <v>700</v>
      </c>
      <c r="G15" s="170"/>
    </row>
    <row r="16" spans="1:7" ht="21" customHeight="1" x14ac:dyDescent="0.2">
      <c r="A16" s="160" t="s">
        <v>55</v>
      </c>
      <c r="B16" s="134" t="s">
        <v>215</v>
      </c>
      <c r="C16" s="292"/>
      <c r="D16" s="322" t="str">
        <f>IF(AND(ISNUMBER(D17),ISNUMBER(D18),ISNUMBER(D19),ISNUMBER(D20)),SUM(D17:D20),"")</f>
        <v/>
      </c>
      <c r="E16" s="165"/>
      <c r="F16" s="172"/>
      <c r="G16" s="170"/>
    </row>
    <row r="17" spans="1:6" ht="21" customHeight="1" x14ac:dyDescent="0.2">
      <c r="A17" s="160" t="s">
        <v>56</v>
      </c>
      <c r="B17" s="166" t="s">
        <v>216</v>
      </c>
      <c r="C17" s="292"/>
      <c r="D17" s="321"/>
      <c r="E17" s="165"/>
      <c r="F17" s="168"/>
    </row>
    <row r="18" spans="1:6" ht="21" customHeight="1" x14ac:dyDescent="0.2">
      <c r="A18" s="160" t="s">
        <v>57</v>
      </c>
      <c r="B18" s="166" t="s">
        <v>217</v>
      </c>
      <c r="C18" s="321"/>
      <c r="D18" s="321"/>
      <c r="E18" s="165"/>
      <c r="F18" s="168"/>
    </row>
    <row r="19" spans="1:6" ht="21" customHeight="1" x14ac:dyDescent="0.2">
      <c r="A19" s="160" t="s">
        <v>114</v>
      </c>
      <c r="B19" s="166" t="s">
        <v>218</v>
      </c>
      <c r="C19" s="321"/>
      <c r="D19" s="321"/>
      <c r="F19" s="168"/>
    </row>
    <row r="20" spans="1:6" ht="21" customHeight="1" x14ac:dyDescent="0.2">
      <c r="A20" s="160" t="s">
        <v>151</v>
      </c>
      <c r="B20" s="173" t="s">
        <v>751</v>
      </c>
      <c r="C20" s="292"/>
      <c r="D20" s="323"/>
      <c r="F20" s="168"/>
    </row>
    <row r="21" spans="1:6" x14ac:dyDescent="0.2">
      <c r="B21" s="174"/>
    </row>
    <row r="22" spans="1:6" hidden="1" x14ac:dyDescent="0.2">
      <c r="B22" s="174"/>
    </row>
    <row r="23" spans="1:6" hidden="1" x14ac:dyDescent="0.2">
      <c r="B23" s="174"/>
    </row>
    <row r="24" spans="1:6" hidden="1" x14ac:dyDescent="0.2">
      <c r="B24" s="174"/>
    </row>
    <row r="25" spans="1:6" hidden="1" x14ac:dyDescent="0.2">
      <c r="B25" s="174"/>
    </row>
    <row r="26" spans="1:6" hidden="1" x14ac:dyDescent="0.2"/>
    <row r="27" spans="1:6" hidden="1" x14ac:dyDescent="0.2"/>
    <row r="28" spans="1:6" hidden="1" x14ac:dyDescent="0.2"/>
    <row r="29" spans="1:6" hidden="1" x14ac:dyDescent="0.2"/>
    <row r="30" spans="1:6" hidden="1" x14ac:dyDescent="0.2"/>
    <row r="31" spans="1:6" hidden="1" x14ac:dyDescent="0.2"/>
    <row r="32" spans="1:6" hidden="1" x14ac:dyDescent="0.2"/>
    <row r="33" hidden="1" x14ac:dyDescent="0.2"/>
    <row r="34" hidden="1" x14ac:dyDescent="0.2"/>
    <row r="35" hidden="1" x14ac:dyDescent="0.2"/>
    <row r="36" hidden="1" x14ac:dyDescent="0.2"/>
  </sheetData>
  <sheetProtection algorithmName="SHA-512" hashValue="zULgAv54cL7sZt1Q11vGwaNbZMyMrQJ8XiKkWxFaQaMBnRO0Bk55Aul79OBEVlA4gACkbH2ejp4qNWzlHKJewg==" saltValue="7x2qj7z3ThekROoRsAZjcQ==" spinCount="100000" sheet="1" objects="1" scenarios="1"/>
  <mergeCells count="1"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TOC</vt:lpstr>
      <vt:lpstr>Input</vt:lpstr>
      <vt:lpstr>General info</vt:lpstr>
      <vt:lpstr>CRR EUR 30bn</vt:lpstr>
      <vt:lpstr>Current Req</vt:lpstr>
      <vt:lpstr>IF 01.00</vt:lpstr>
      <vt:lpstr>IF 02.00</vt:lpstr>
      <vt:lpstr>IF 03.00</vt:lpstr>
      <vt:lpstr>IF 04.00</vt:lpstr>
      <vt:lpstr>Identified Staff</vt:lpstr>
      <vt:lpstr>Parameters</vt:lpstr>
      <vt:lpstr>Acc</vt:lpstr>
      <vt:lpstr>BM</vt:lpstr>
      <vt:lpstr>Class</vt:lpstr>
      <vt:lpstr>Conso</vt:lpstr>
      <vt:lpstr>CountryT</vt:lpstr>
      <vt:lpstr>CountryW</vt:lpstr>
      <vt:lpstr>CRRcat</vt:lpstr>
      <vt:lpstr>CurrencyT</vt:lpstr>
      <vt:lpstr>currencyW</vt:lpstr>
      <vt:lpstr>IC</vt:lpstr>
      <vt:lpstr>UnitT</vt:lpstr>
      <vt:lpstr>UnitW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 Neale</dc:creator>
  <cp:lastModifiedBy>Despo Malikkidou</cp:lastModifiedBy>
  <dcterms:created xsi:type="dcterms:W3CDTF">2019-11-25T11:14:51Z</dcterms:created>
  <dcterms:modified xsi:type="dcterms:W3CDTF">2020-06-04T11:21:09Z</dcterms:modified>
</cp:coreProperties>
</file>