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urope.intranet\DFSNL\P\UD\002046\M00F731\Home\My Documents\Reporting\Liquidity\LCR\"/>
    </mc:Choice>
  </mc:AlternateContent>
  <bookViews>
    <workbookView xWindow="-180" yWindow="-135" windowWidth="28875" windowHeight="13725"/>
  </bookViews>
  <sheets>
    <sheet name="Example" sheetId="14" r:id="rId1"/>
    <sheet name="75_Option1" sheetId="7" r:id="rId2"/>
    <sheet name="75_Option1 (USD)" sheetId="11" r:id="rId3"/>
    <sheet name="75_Option2" sheetId="12" r:id="rId4"/>
    <sheet name="75_Option2 (USD)" sheetId="13" r:id="rId5"/>
  </sheets>
  <definedNames>
    <definedName name="_xlnm.Print_Area" localSheetId="1">'75_Option1'!$B$1:$P$86</definedName>
    <definedName name="_xlnm.Print_Area" localSheetId="2">'75_Option1 (USD)'!$B$1:$P$86</definedName>
    <definedName name="_xlnm.Print_Area" localSheetId="3">'75_Option2'!$B$1:$P$86</definedName>
    <definedName name="_xlnm.Print_Area" localSheetId="4">'75_Option2 (USD)'!$B$1:$P$86</definedName>
  </definedNames>
  <calcPr calcId="152511"/>
</workbook>
</file>

<file path=xl/calcChain.xml><?xml version="1.0" encoding="utf-8"?>
<calcChain xmlns="http://schemas.openxmlformats.org/spreadsheetml/2006/main">
  <c r="M43" i="14" l="1"/>
  <c r="N40" i="14"/>
  <c r="M40" i="14"/>
  <c r="N36" i="14"/>
  <c r="M36" i="14"/>
  <c r="N32" i="14"/>
  <c r="N33" i="14"/>
  <c r="M33" i="14"/>
  <c r="M32" i="14"/>
  <c r="L39" i="14"/>
  <c r="L35" i="14"/>
  <c r="L31" i="14"/>
  <c r="L43" i="14" s="1"/>
  <c r="C43" i="14"/>
  <c r="M25" i="14"/>
  <c r="M24" i="14"/>
  <c r="M23" i="14"/>
  <c r="M22" i="14"/>
  <c r="M19" i="14"/>
  <c r="M20" i="14"/>
  <c r="M18" i="14"/>
  <c r="M15" i="14"/>
  <c r="M16" i="14"/>
  <c r="M14" i="14"/>
  <c r="M7" i="14"/>
  <c r="D7" i="14"/>
  <c r="C25" i="14"/>
  <c r="L7" i="14"/>
  <c r="M5" i="14" s="1"/>
  <c r="C7" i="14"/>
  <c r="D6" i="14" s="1"/>
  <c r="P74" i="13"/>
  <c r="O74" i="13"/>
  <c r="M74" i="13"/>
  <c r="L74" i="13"/>
  <c r="K74" i="13"/>
  <c r="J74" i="13"/>
  <c r="I74" i="13"/>
  <c r="H74" i="13"/>
  <c r="G74" i="13"/>
  <c r="E74" i="13"/>
  <c r="F69" i="13"/>
  <c r="J69" i="13" s="1"/>
  <c r="J65" i="13" s="1"/>
  <c r="P65" i="13"/>
  <c r="O65" i="13"/>
  <c r="N65" i="13"/>
  <c r="M65" i="13"/>
  <c r="L65" i="13"/>
  <c r="K65" i="13"/>
  <c r="H65" i="13"/>
  <c r="G65" i="13"/>
  <c r="E65" i="13"/>
  <c r="P56" i="13"/>
  <c r="O56" i="13"/>
  <c r="N56" i="13"/>
  <c r="M56" i="13"/>
  <c r="L56" i="13"/>
  <c r="K56" i="13"/>
  <c r="J56" i="13"/>
  <c r="I56" i="13"/>
  <c r="H56" i="13"/>
  <c r="G56" i="13"/>
  <c r="F56" i="13"/>
  <c r="E56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P20" i="13"/>
  <c r="O20" i="13"/>
  <c r="O10" i="13" s="1"/>
  <c r="N20" i="13"/>
  <c r="M20" i="13"/>
  <c r="M10" i="13" s="1"/>
  <c r="L20" i="13"/>
  <c r="K20" i="13"/>
  <c r="K10" i="13" s="1"/>
  <c r="J20" i="13"/>
  <c r="I20" i="13"/>
  <c r="H20" i="13"/>
  <c r="G20" i="13"/>
  <c r="G10" i="13" s="1"/>
  <c r="F20" i="13"/>
  <c r="E20" i="13"/>
  <c r="E10" i="13" s="1"/>
  <c r="I18" i="13"/>
  <c r="I11" i="13" s="1"/>
  <c r="H18" i="13"/>
  <c r="J18" i="13" s="1"/>
  <c r="J11" i="13" s="1"/>
  <c r="P11" i="13"/>
  <c r="O11" i="13"/>
  <c r="N11" i="13"/>
  <c r="M11" i="13"/>
  <c r="L11" i="13"/>
  <c r="K11" i="13"/>
  <c r="H11" i="13"/>
  <c r="G11" i="13"/>
  <c r="F11" i="13"/>
  <c r="E11" i="13"/>
  <c r="P10" i="13"/>
  <c r="N10" i="13"/>
  <c r="L10" i="13"/>
  <c r="H10" i="13"/>
  <c r="H75" i="12"/>
  <c r="I75" i="12" s="1"/>
  <c r="I74" i="12" s="1"/>
  <c r="E75" i="12"/>
  <c r="P74" i="12"/>
  <c r="P10" i="12" s="1"/>
  <c r="O74" i="12"/>
  <c r="M74" i="12"/>
  <c r="L74" i="12"/>
  <c r="K74" i="12"/>
  <c r="G74" i="12"/>
  <c r="E74" i="12"/>
  <c r="H69" i="12"/>
  <c r="E69" i="12"/>
  <c r="F69" i="12" s="1"/>
  <c r="P65" i="12"/>
  <c r="O65" i="12"/>
  <c r="N65" i="12"/>
  <c r="M65" i="12"/>
  <c r="L65" i="12"/>
  <c r="K65" i="12"/>
  <c r="G65" i="12"/>
  <c r="E65" i="12"/>
  <c r="P56" i="12"/>
  <c r="O56" i="12"/>
  <c r="N56" i="12"/>
  <c r="M56" i="12"/>
  <c r="L56" i="12"/>
  <c r="K56" i="12"/>
  <c r="J56" i="12"/>
  <c r="I56" i="12"/>
  <c r="H56" i="12"/>
  <c r="G56" i="12"/>
  <c r="F56" i="12"/>
  <c r="E56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H18" i="12"/>
  <c r="F18" i="12"/>
  <c r="J18" i="12" s="1"/>
  <c r="E18" i="12"/>
  <c r="H15" i="12"/>
  <c r="I15" i="12" s="1"/>
  <c r="E15" i="12"/>
  <c r="F15" i="12" s="1"/>
  <c r="P11" i="12"/>
  <c r="O11" i="12"/>
  <c r="N11" i="12"/>
  <c r="M11" i="12"/>
  <c r="L11" i="12"/>
  <c r="K11" i="12"/>
  <c r="G11" i="12"/>
  <c r="E11" i="12"/>
  <c r="O10" i="12"/>
  <c r="N10" i="12"/>
  <c r="M10" i="12"/>
  <c r="L10" i="12"/>
  <c r="K10" i="12"/>
  <c r="G10" i="12"/>
  <c r="E10" i="12"/>
  <c r="D5" i="14" l="1"/>
  <c r="D4" i="14"/>
  <c r="M4" i="14"/>
  <c r="F14" i="14" s="1"/>
  <c r="F15" i="14"/>
  <c r="F19" i="14"/>
  <c r="F23" i="14"/>
  <c r="M6" i="14"/>
  <c r="G8" i="14"/>
  <c r="F65" i="12"/>
  <c r="J69" i="12"/>
  <c r="J65" i="12" s="1"/>
  <c r="F11" i="12"/>
  <c r="F10" i="12" s="1"/>
  <c r="J15" i="12"/>
  <c r="J11" i="12" s="1"/>
  <c r="I69" i="12"/>
  <c r="I65" i="12" s="1"/>
  <c r="J10" i="13"/>
  <c r="I18" i="12"/>
  <c r="I11" i="12" s="1"/>
  <c r="I10" i="12" s="1"/>
  <c r="J75" i="12"/>
  <c r="J74" i="12" s="1"/>
  <c r="H65" i="12"/>
  <c r="H74" i="12"/>
  <c r="F65" i="13"/>
  <c r="F10" i="13" s="1"/>
  <c r="I69" i="13"/>
  <c r="I65" i="13" s="1"/>
  <c r="I10" i="13" s="1"/>
  <c r="H11" i="12"/>
  <c r="H10" i="12" s="1"/>
  <c r="F22" i="14" l="1"/>
  <c r="L13" i="14"/>
  <c r="L21" i="14"/>
  <c r="L17" i="14"/>
  <c r="F18" i="14"/>
  <c r="F20" i="14"/>
  <c r="F24" i="14"/>
  <c r="F16" i="14"/>
  <c r="F25" i="14" s="1"/>
  <c r="J10" i="12"/>
  <c r="L25" i="14" l="1"/>
  <c r="I20" i="11" l="1"/>
  <c r="J20" i="11"/>
  <c r="I29" i="11"/>
  <c r="J29" i="11"/>
  <c r="I38" i="11"/>
  <c r="J38" i="11"/>
  <c r="I47" i="11"/>
  <c r="J47" i="11"/>
  <c r="I56" i="11"/>
  <c r="J56" i="11"/>
  <c r="I66" i="11"/>
  <c r="J69" i="11"/>
  <c r="P74" i="11"/>
  <c r="O74" i="11"/>
  <c r="M74" i="11"/>
  <c r="L74" i="11"/>
  <c r="K74" i="11"/>
  <c r="P65" i="11"/>
  <c r="O65" i="11"/>
  <c r="N65" i="11"/>
  <c r="M65" i="11"/>
  <c r="L65" i="11"/>
  <c r="K65" i="11"/>
  <c r="P56" i="11"/>
  <c r="O56" i="11"/>
  <c r="N56" i="11"/>
  <c r="M56" i="11"/>
  <c r="L56" i="11"/>
  <c r="K56" i="11"/>
  <c r="P47" i="11"/>
  <c r="O47" i="11"/>
  <c r="N47" i="11"/>
  <c r="M47" i="11"/>
  <c r="L47" i="11"/>
  <c r="K47" i="11"/>
  <c r="P38" i="11"/>
  <c r="O38" i="11"/>
  <c r="N38" i="11"/>
  <c r="M38" i="11"/>
  <c r="L38" i="11"/>
  <c r="K38" i="11"/>
  <c r="P29" i="11"/>
  <c r="O29" i="11"/>
  <c r="N29" i="11"/>
  <c r="M29" i="11"/>
  <c r="L29" i="11"/>
  <c r="K29" i="11"/>
  <c r="P20" i="11"/>
  <c r="P10" i="11" s="1"/>
  <c r="O20" i="11"/>
  <c r="O10" i="11" s="1"/>
  <c r="N20" i="11"/>
  <c r="N10" i="11" s="1"/>
  <c r="M20" i="11"/>
  <c r="L20" i="11"/>
  <c r="L10" i="11" s="1"/>
  <c r="K20" i="11"/>
  <c r="K10" i="11" s="1"/>
  <c r="P11" i="11"/>
  <c r="O11" i="11"/>
  <c r="N11" i="11"/>
  <c r="M11" i="11"/>
  <c r="L11" i="11"/>
  <c r="K11" i="11"/>
  <c r="G11" i="11"/>
  <c r="M10" i="11"/>
  <c r="H81" i="7"/>
  <c r="J81" i="7" s="1"/>
  <c r="H78" i="7"/>
  <c r="J78" i="7" s="1"/>
  <c r="H75" i="7"/>
  <c r="J75" i="7" s="1"/>
  <c r="G81" i="7"/>
  <c r="G78" i="7"/>
  <c r="G75" i="7"/>
  <c r="G72" i="7"/>
  <c r="G69" i="7"/>
  <c r="G66" i="7"/>
  <c r="H66" i="7"/>
  <c r="F66" i="7"/>
  <c r="H72" i="7"/>
  <c r="J69" i="7"/>
  <c r="H69" i="7"/>
  <c r="F72" i="7"/>
  <c r="F69" i="7"/>
  <c r="I18" i="11" l="1"/>
  <c r="J18" i="11"/>
  <c r="I81" i="11"/>
  <c r="J81" i="11"/>
  <c r="I72" i="11"/>
  <c r="J72" i="11"/>
  <c r="E11" i="11"/>
  <c r="I69" i="11"/>
  <c r="I65" i="11" s="1"/>
  <c r="J66" i="11"/>
  <c r="E10" i="11"/>
  <c r="G10" i="11"/>
  <c r="F11" i="11"/>
  <c r="F10" i="11" s="1"/>
  <c r="H11" i="11"/>
  <c r="I81" i="7"/>
  <c r="I78" i="7"/>
  <c r="I75" i="7"/>
  <c r="I69" i="7"/>
  <c r="J72" i="7"/>
  <c r="J66" i="7"/>
  <c r="I66" i="7"/>
  <c r="I72" i="7"/>
  <c r="H18" i="7"/>
  <c r="I18" i="7" s="1"/>
  <c r="F18" i="7"/>
  <c r="J18" i="7" s="1"/>
  <c r="E18" i="7"/>
  <c r="J15" i="7"/>
  <c r="J12" i="7"/>
  <c r="I15" i="7"/>
  <c r="I12" i="7"/>
  <c r="H15" i="7"/>
  <c r="H12" i="7"/>
  <c r="F15" i="7"/>
  <c r="F12" i="7"/>
  <c r="E15" i="7"/>
  <c r="E12" i="7"/>
  <c r="J65" i="11" l="1"/>
  <c r="J74" i="11"/>
  <c r="I74" i="11"/>
  <c r="I11" i="11"/>
  <c r="J11" i="11"/>
  <c r="H10" i="11"/>
  <c r="I11" i="7"/>
  <c r="I10" i="11" l="1"/>
  <c r="J10" i="11"/>
  <c r="P65" i="7"/>
  <c r="O65" i="7"/>
  <c r="N65" i="7"/>
  <c r="M65" i="7"/>
  <c r="M56" i="7"/>
  <c r="P56" i="7"/>
  <c r="O56" i="7"/>
  <c r="N56" i="7"/>
  <c r="P47" i="7"/>
  <c r="O47" i="7"/>
  <c r="N47" i="7"/>
  <c r="M47" i="7"/>
  <c r="P38" i="7"/>
  <c r="O38" i="7"/>
  <c r="N38" i="7"/>
  <c r="M38" i="7"/>
  <c r="P29" i="7"/>
  <c r="O29" i="7"/>
  <c r="N29" i="7"/>
  <c r="M29" i="7"/>
  <c r="P20" i="7"/>
  <c r="O20" i="7"/>
  <c r="N20" i="7"/>
  <c r="M20" i="7"/>
  <c r="P10" i="7"/>
  <c r="M11" i="7"/>
  <c r="N11" i="7"/>
  <c r="N10" i="7" s="1"/>
  <c r="O11" i="7"/>
  <c r="O10" i="7" s="1"/>
  <c r="P11" i="7"/>
  <c r="P74" i="7"/>
  <c r="O74" i="7"/>
  <c r="M74" i="7"/>
  <c r="G74" i="7"/>
  <c r="E74" i="7"/>
  <c r="H74" i="7"/>
  <c r="I74" i="7"/>
  <c r="E65" i="7"/>
  <c r="F65" i="7"/>
  <c r="G65" i="7"/>
  <c r="H65" i="7"/>
  <c r="I65" i="7"/>
  <c r="E56" i="7"/>
  <c r="F56" i="7"/>
  <c r="G56" i="7"/>
  <c r="H56" i="7"/>
  <c r="I56" i="7"/>
  <c r="E47" i="7"/>
  <c r="F47" i="7"/>
  <c r="G47" i="7"/>
  <c r="H47" i="7"/>
  <c r="I47" i="7"/>
  <c r="E38" i="7"/>
  <c r="F38" i="7"/>
  <c r="G38" i="7"/>
  <c r="H38" i="7"/>
  <c r="I38" i="7"/>
  <c r="E29" i="7"/>
  <c r="F29" i="7"/>
  <c r="G29" i="7"/>
  <c r="H29" i="7"/>
  <c r="I29" i="7"/>
  <c r="E20" i="7"/>
  <c r="F20" i="7"/>
  <c r="G20" i="7"/>
  <c r="H20" i="7"/>
  <c r="I20" i="7"/>
  <c r="E11" i="7"/>
  <c r="F11" i="7"/>
  <c r="G11" i="7"/>
  <c r="H11" i="7"/>
  <c r="L74" i="7"/>
  <c r="K74" i="7"/>
  <c r="J74" i="7"/>
  <c r="L65" i="7"/>
  <c r="K65" i="7"/>
  <c r="J65" i="7"/>
  <c r="L56" i="7"/>
  <c r="K56" i="7"/>
  <c r="J56" i="7"/>
  <c r="L47" i="7"/>
  <c r="K47" i="7"/>
  <c r="J47" i="7"/>
  <c r="L38" i="7"/>
  <c r="K38" i="7"/>
  <c r="J38" i="7"/>
  <c r="L29" i="7"/>
  <c r="K29" i="7"/>
  <c r="J29" i="7"/>
  <c r="L20" i="7"/>
  <c r="K20" i="7"/>
  <c r="J20" i="7"/>
  <c r="K11" i="7"/>
  <c r="K10" i="7" s="1"/>
  <c r="L11" i="7"/>
  <c r="L10" i="7" s="1"/>
  <c r="J11" i="7"/>
  <c r="M10" i="7"/>
  <c r="I10" i="7"/>
  <c r="H10" i="7" l="1"/>
  <c r="J10" i="7"/>
  <c r="E10" i="7"/>
  <c r="G10" i="7"/>
  <c r="F10" i="7"/>
</calcChain>
</file>

<file path=xl/sharedStrings.xml><?xml version="1.0" encoding="utf-8"?>
<sst xmlns="http://schemas.openxmlformats.org/spreadsheetml/2006/main" count="1102" uniqueCount="207">
  <si>
    <t>Row</t>
  </si>
  <si>
    <t>ID</t>
  </si>
  <si>
    <t>Item</t>
  </si>
  <si>
    <t>010</t>
  </si>
  <si>
    <t>020</t>
  </si>
  <si>
    <t>030</t>
  </si>
  <si>
    <t>040</t>
  </si>
  <si>
    <t>050</t>
  </si>
  <si>
    <t>060</t>
  </si>
  <si>
    <t>1.1.1</t>
  </si>
  <si>
    <t>1.1.2</t>
  </si>
  <si>
    <t>1.1.3</t>
  </si>
  <si>
    <t>1.1.4</t>
  </si>
  <si>
    <t>1.1.5</t>
  </si>
  <si>
    <t>070</t>
  </si>
  <si>
    <t>1.1.6</t>
  </si>
  <si>
    <t>1.2</t>
  </si>
  <si>
    <t>1.2.1</t>
  </si>
  <si>
    <t>080</t>
  </si>
  <si>
    <t>090</t>
  </si>
  <si>
    <t>1.2.2</t>
  </si>
  <si>
    <t>100</t>
  </si>
  <si>
    <t>110</t>
  </si>
  <si>
    <t>120</t>
  </si>
  <si>
    <t>1.2.3</t>
  </si>
  <si>
    <t>130</t>
  </si>
  <si>
    <t>1.2.4</t>
  </si>
  <si>
    <t>1.3</t>
  </si>
  <si>
    <t>140</t>
  </si>
  <si>
    <t>1.3.1</t>
  </si>
  <si>
    <t>150</t>
  </si>
  <si>
    <t>1.3.2</t>
  </si>
  <si>
    <t>1.3.3</t>
  </si>
  <si>
    <t>160</t>
  </si>
  <si>
    <t>170</t>
  </si>
  <si>
    <t>1.4</t>
  </si>
  <si>
    <t>180</t>
  </si>
  <si>
    <t>1.4.1</t>
  </si>
  <si>
    <t>190</t>
  </si>
  <si>
    <t>1.4.2</t>
  </si>
  <si>
    <t>1.4.3</t>
  </si>
  <si>
    <t>200</t>
  </si>
  <si>
    <t>210</t>
  </si>
  <si>
    <t>220</t>
  </si>
  <si>
    <t>1.4.4</t>
  </si>
  <si>
    <t>1.4.5</t>
  </si>
  <si>
    <t>230</t>
  </si>
  <si>
    <t>240</t>
  </si>
  <si>
    <t>250</t>
  </si>
  <si>
    <t>1.4.6</t>
  </si>
  <si>
    <t>260</t>
  </si>
  <si>
    <t>1.4.7</t>
  </si>
  <si>
    <t>270</t>
  </si>
  <si>
    <t>1.4.8</t>
  </si>
  <si>
    <t>280</t>
  </si>
  <si>
    <t>290</t>
  </si>
  <si>
    <t>300</t>
  </si>
  <si>
    <t>1.5</t>
  </si>
  <si>
    <t>1.5.1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</si>
  <si>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</si>
  <si>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</si>
  <si>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</si>
  <si>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</si>
  <si>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</si>
  <si>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</si>
  <si>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</si>
  <si>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</si>
  <si>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</si>
  <si>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1.5.2</t>
  </si>
  <si>
    <t>400</t>
  </si>
  <si>
    <t>410</t>
  </si>
  <si>
    <t>420</t>
  </si>
  <si>
    <t>430</t>
  </si>
  <si>
    <t>440</t>
  </si>
  <si>
    <t>450</t>
  </si>
  <si>
    <t>460</t>
  </si>
  <si>
    <t>470</t>
  </si>
  <si>
    <t>480</t>
  </si>
  <si>
    <t>490</t>
  </si>
  <si>
    <t>500</t>
  </si>
  <si>
    <t>1.6</t>
  </si>
  <si>
    <t>510</t>
  </si>
  <si>
    <t>1.6.1</t>
  </si>
  <si>
    <t>520</t>
  </si>
  <si>
    <t>1.6.2</t>
  </si>
  <si>
    <t>530</t>
  </si>
  <si>
    <t>1.6.3</t>
  </si>
  <si>
    <t>540</t>
  </si>
  <si>
    <t>1.6.4</t>
  </si>
  <si>
    <t>550</t>
  </si>
  <si>
    <t>1.6.5</t>
  </si>
  <si>
    <t>560</t>
  </si>
  <si>
    <t>1.6.6</t>
  </si>
  <si>
    <t>570</t>
  </si>
  <si>
    <t>1.6.7</t>
  </si>
  <si>
    <t>580</t>
  </si>
  <si>
    <t>1.6.8</t>
  </si>
  <si>
    <t>590</t>
  </si>
  <si>
    <t>600</t>
  </si>
  <si>
    <t>610</t>
  </si>
  <si>
    <t>620</t>
  </si>
  <si>
    <t>1.7</t>
  </si>
  <si>
    <t>630</t>
  </si>
  <si>
    <t>1.7.1</t>
  </si>
  <si>
    <t>640</t>
  </si>
  <si>
    <t>1.7.2</t>
  </si>
  <si>
    <t>650</t>
  </si>
  <si>
    <t>1.7.3</t>
  </si>
  <si>
    <t>660</t>
  </si>
  <si>
    <t>670</t>
  </si>
  <si>
    <t>680</t>
  </si>
  <si>
    <t>690</t>
  </si>
  <si>
    <t>700</t>
  </si>
  <si>
    <t>710</t>
  </si>
  <si>
    <t>720</t>
  </si>
  <si>
    <t>740</t>
  </si>
  <si>
    <t>750</t>
  </si>
  <si>
    <t>760</t>
  </si>
  <si>
    <t>Market value of collateral lent</t>
  </si>
  <si>
    <t>Liquidity value of collateral lent</t>
  </si>
  <si>
    <t>Market value of collateral borrowed</t>
  </si>
  <si>
    <t>Liquidity value of collateral borrowed</t>
  </si>
  <si>
    <t>Outflows</t>
  </si>
  <si>
    <t xml:space="preserve">Inflows subject to the 75% cap on inflows </t>
  </si>
  <si>
    <t>Inflows subject to the 90% cap on inflows</t>
  </si>
  <si>
    <t>Inflows exempted from the cap on inflows</t>
  </si>
  <si>
    <t>050 = 040 - 020</t>
  </si>
  <si>
    <t>060 = 020 - 040</t>
  </si>
  <si>
    <t>070 = 020 - 040</t>
  </si>
  <si>
    <t>080 = 020 - 040</t>
  </si>
  <si>
    <t>1.1</t>
  </si>
  <si>
    <t>Level 1 assets (excl. EHQ covered bonds)</t>
  </si>
  <si>
    <t>Level 1: extremely high quality covered bonds</t>
  </si>
  <si>
    <t>Level 2A assets</t>
  </si>
  <si>
    <t>Level 2B: asset-backed securities (residential or automobile, CQS1)</t>
  </si>
  <si>
    <t>Other Level 2B</t>
  </si>
  <si>
    <t>1.1.7</t>
  </si>
  <si>
    <t>Non-liquid assets</t>
  </si>
  <si>
    <t>1.2.5</t>
  </si>
  <si>
    <t>1.2.6</t>
  </si>
  <si>
    <t>1.2.7</t>
  </si>
  <si>
    <t>1.3.4</t>
  </si>
  <si>
    <t>1.3.5</t>
  </si>
  <si>
    <t>1.3.6</t>
  </si>
  <si>
    <t>1.3.7</t>
  </si>
  <si>
    <t>1.5.3</t>
  </si>
  <si>
    <t>1.5.4</t>
  </si>
  <si>
    <t>1.5.5</t>
  </si>
  <si>
    <t>1.5.6</t>
  </si>
  <si>
    <t>1.5.7</t>
  </si>
  <si>
    <t>1.7.4</t>
  </si>
  <si>
    <t>1.7.5</t>
  </si>
  <si>
    <t>1.7.6</t>
  </si>
  <si>
    <t>1.7.7</t>
  </si>
  <si>
    <t>2</t>
  </si>
  <si>
    <t>Total collateral swaps (all counterparties) where borrowed collateral has been used to cover short positions</t>
  </si>
  <si>
    <t xml:space="preserve">Total collateral swaps with intragroup counterparties </t>
  </si>
  <si>
    <t>Total collateral swaps with central bank counterparties</t>
  </si>
  <si>
    <t>1.3.8</t>
  </si>
  <si>
    <t>1.8</t>
  </si>
  <si>
    <t>MEMORANDUM ITEMS</t>
  </si>
  <si>
    <t>1.2.8</t>
  </si>
  <si>
    <t>Level 2B: asset-backed securities (commercial or individuals, Member State, CQS1)</t>
  </si>
  <si>
    <t>Level 2B: high quality covered bonds</t>
  </si>
  <si>
    <t>1.1.8</t>
  </si>
  <si>
    <t>1.5.8</t>
  </si>
  <si>
    <t>1.7.8</t>
  </si>
  <si>
    <t>1.8.1</t>
  </si>
  <si>
    <t>1.8.2</t>
  </si>
  <si>
    <t>1.8.3</t>
  </si>
  <si>
    <t>1.8.4</t>
  </si>
  <si>
    <t>1.8.5</t>
  </si>
  <si>
    <t>1.8.6</t>
  </si>
  <si>
    <t>1.8.7</t>
  </si>
  <si>
    <t>1.8.8</t>
  </si>
  <si>
    <t>3</t>
  </si>
  <si>
    <t>4</t>
  </si>
  <si>
    <t>Collateralised derivatives only</t>
  </si>
  <si>
    <t>1</t>
  </si>
  <si>
    <t>TOTAL COLLATERAL SWAPS &amp; COLLATERALISED DERIVATIVES</t>
  </si>
  <si>
    <t>Totals for transactions in which Level 1 assets (excl. EHQ covered bonds) are lent and the following collateral is borrowed:</t>
  </si>
  <si>
    <t>Totals for transactions in which Level 1: extremely high quality covered bonds are lent and the following collateral is borrowed:</t>
  </si>
  <si>
    <t>Totals for transactions in which Level 2A assets are lent and the following collateral is borrowed:</t>
  </si>
  <si>
    <t>Totals for transactions in which Level 2B: asset-backed securities (residential or automobile, CQS1) are lent and the following collateral is borrowed:</t>
  </si>
  <si>
    <t>Totals for transactions in which Level 2B: high quality covered bonds are lent and the following collateral is borrowed:</t>
  </si>
  <si>
    <t>Totals for transactions in which Level 2B: asset-backed securities (commercial or individuals, Member State, CQS1) are lent and the following collateral is borrowed:</t>
  </si>
  <si>
    <t>Totals for transactions in which Other Level 2B assets are lent and the following collateral is borrowed:</t>
  </si>
  <si>
    <t>Totals for transactions in which Non-liquid assets are lent and the following collateral is borrowed:</t>
  </si>
  <si>
    <t>730</t>
  </si>
  <si>
    <t>C 75.00 - LIQUIDITY COVERAGE - COLLATERAL SWAPS</t>
  </si>
  <si>
    <t>Currency</t>
  </si>
  <si>
    <t>Level 1 EHQ covered bonds</t>
  </si>
  <si>
    <t>Level 1 ex.EHQ covered bonds</t>
  </si>
  <si>
    <t>USD</t>
  </si>
  <si>
    <t>Other level 2B</t>
  </si>
  <si>
    <t>Level 2B residential CQS1 ABS</t>
  </si>
  <si>
    <t>Non-Liquid Assets</t>
  </si>
  <si>
    <t>Other 2B</t>
  </si>
  <si>
    <t>Lent: Basket A</t>
  </si>
  <si>
    <t>Borrowed: Basket B</t>
  </si>
  <si>
    <t>Ratio of Borrowed to Lent</t>
  </si>
  <si>
    <t>MtM amount</t>
  </si>
  <si>
    <t>% in a basket</t>
  </si>
  <si>
    <t>EUR</t>
  </si>
  <si>
    <t>Liquidity level</t>
  </si>
  <si>
    <t>Option 1: Pro-rata</t>
  </si>
  <si>
    <t>Option 2: Worst/best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</si>
</sst>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#,##0_ ;[Red]\-#,##0\ "/>
    <numFmt numFmtId="166" formatCode="0.0%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Verdana"/>
      <family val="2"/>
    </font>
    <font>
      <sz val="22"/>
      <name val="Verdana"/>
      <family val="2"/>
    </font>
    <font>
      <b/>
      <sz val="22"/>
      <name val="Verdana"/>
      <family val="2"/>
    </font>
    <font>
      <b/>
      <sz val="11"/>
      <name val="Verdana"/>
      <family val="2"/>
    </font>
    <font>
      <sz val="9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sz val="10"/>
      <name val="Cambria"/>
      <family val="1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11"/>
      <color rgb="FFFF0000"/>
      <name val="Verdana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303A40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2" fillId="0" borderId="0"/>
    <xf numFmtId="0" fontId="11" fillId="4" borderId="17" applyFont="0" applyBorder="0">
      <alignment horizontal="center" wrapText="1"/>
    </xf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113">
    <xf numFmtId="0" fontId="0" fillId="0" borderId="0" xfId="0"/>
    <xf numFmtId="0" fontId="3" fillId="0" borderId="0" xfId="3" applyFont="1" applyAlignment="1">
      <alignment vertical="center"/>
    </xf>
    <xf numFmtId="0" fontId="3" fillId="0" borderId="0" xfId="3" applyFont="1" applyBorder="1" applyAlignment="1">
      <alignment horizontal="center" vertical="center"/>
    </xf>
    <xf numFmtId="0" fontId="4" fillId="0" borderId="0" xfId="3" applyFont="1" applyBorder="1" applyAlignment="1">
      <alignment vertical="center"/>
    </xf>
    <xf numFmtId="0" fontId="4" fillId="0" borderId="0" xfId="3" applyFont="1" applyAlignment="1">
      <alignment vertical="center"/>
    </xf>
    <xf numFmtId="0" fontId="1" fillId="0" borderId="0" xfId="0" applyFont="1"/>
    <xf numFmtId="0" fontId="3" fillId="0" borderId="0" xfId="3" applyFont="1" applyAlignment="1">
      <alignment horizontal="center" vertical="center"/>
    </xf>
    <xf numFmtId="0" fontId="4" fillId="0" borderId="0" xfId="3" applyFont="1" applyFill="1" applyBorder="1" applyAlignment="1">
      <alignment vertical="center"/>
    </xf>
    <xf numFmtId="0" fontId="5" fillId="0" borderId="0" xfId="3" applyFont="1" applyFill="1" applyBorder="1" applyAlignment="1">
      <alignment horizontal="left" vertical="center" wrapText="1"/>
    </xf>
    <xf numFmtId="0" fontId="4" fillId="0" borderId="0" xfId="3" applyFont="1" applyFill="1" applyAlignment="1">
      <alignment vertical="center"/>
    </xf>
    <xf numFmtId="0" fontId="3" fillId="0" borderId="0" xfId="3" applyFont="1" applyAlignment="1">
      <alignment horizontal="center" vertical="center"/>
    </xf>
    <xf numFmtId="0" fontId="6" fillId="2" borderId="38" xfId="3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left" vertical="center"/>
    </xf>
    <xf numFmtId="0" fontId="6" fillId="2" borderId="1" xfId="3" applyFont="1" applyFill="1" applyBorder="1" applyAlignment="1">
      <alignment horizontal="center" vertical="center" wrapText="1"/>
    </xf>
    <xf numFmtId="0" fontId="6" fillId="2" borderId="19" xfId="3" applyFont="1" applyFill="1" applyBorder="1" applyAlignment="1">
      <alignment horizontal="center" vertical="center" wrapText="1"/>
    </xf>
    <xf numFmtId="49" fontId="9" fillId="2" borderId="21" xfId="3" applyNumberFormat="1" applyFont="1" applyFill="1" applyBorder="1" applyAlignment="1">
      <alignment horizontal="center" vertical="center" wrapText="1"/>
    </xf>
    <xf numFmtId="49" fontId="9" fillId="2" borderId="0" xfId="3" applyNumberFormat="1" applyFont="1" applyFill="1" applyBorder="1" applyAlignment="1">
      <alignment horizontal="center" vertical="center" wrapText="1"/>
    </xf>
    <xf numFmtId="49" fontId="9" fillId="2" borderId="2" xfId="3" applyNumberFormat="1" applyFont="1" applyFill="1" applyBorder="1" applyAlignment="1">
      <alignment horizontal="center" vertical="center" wrapText="1"/>
    </xf>
    <xf numFmtId="49" fontId="9" fillId="2" borderId="22" xfId="3" applyNumberFormat="1" applyFont="1" applyFill="1" applyBorder="1" applyAlignment="1">
      <alignment horizontal="center" vertical="center" wrapText="1"/>
    </xf>
    <xf numFmtId="49" fontId="9" fillId="2" borderId="20" xfId="3" applyNumberFormat="1" applyFont="1" applyFill="1" applyBorder="1" applyAlignment="1">
      <alignment horizontal="center" vertical="center" wrapText="1"/>
    </xf>
    <xf numFmtId="49" fontId="10" fillId="2" borderId="3" xfId="3" applyNumberFormat="1" applyFont="1" applyFill="1" applyBorder="1" applyAlignment="1">
      <alignment horizontal="center" vertical="center" wrapText="1"/>
    </xf>
    <xf numFmtId="49" fontId="10" fillId="2" borderId="23" xfId="3" applyNumberFormat="1" applyFont="1" applyFill="1" applyBorder="1" applyAlignment="1">
      <alignment horizontal="center" vertical="center" wrapText="1"/>
    </xf>
    <xf numFmtId="49" fontId="10" fillId="2" borderId="6" xfId="3" applyNumberFormat="1" applyFont="1" applyFill="1" applyBorder="1" applyAlignment="1">
      <alignment horizontal="center" vertical="center" wrapText="1"/>
    </xf>
    <xf numFmtId="49" fontId="10" fillId="2" borderId="24" xfId="3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left" vertical="center"/>
    </xf>
    <xf numFmtId="49" fontId="7" fillId="2" borderId="15" xfId="0" applyNumberFormat="1" applyFont="1" applyFill="1" applyBorder="1" applyAlignment="1">
      <alignment horizontal="left" vertical="center"/>
    </xf>
    <xf numFmtId="49" fontId="7" fillId="2" borderId="32" xfId="0" applyNumberFormat="1" applyFont="1" applyFill="1" applyBorder="1" applyAlignment="1">
      <alignment horizontal="left" vertical="center"/>
    </xf>
    <xf numFmtId="49" fontId="7" fillId="2" borderId="33" xfId="0" applyNumberFormat="1" applyFont="1" applyFill="1" applyBorder="1" applyAlignment="1">
      <alignment horizontal="left" vertical="center"/>
    </xf>
    <xf numFmtId="0" fontId="3" fillId="0" borderId="17" xfId="3" applyFont="1" applyFill="1" applyBorder="1" applyAlignment="1">
      <alignment vertical="center" wrapText="1"/>
    </xf>
    <xf numFmtId="0" fontId="3" fillId="0" borderId="34" xfId="3" applyFont="1" applyFill="1" applyBorder="1" applyAlignment="1">
      <alignment vertical="center" wrapText="1"/>
    </xf>
    <xf numFmtId="164" fontId="3" fillId="0" borderId="29" xfId="2" applyNumberFormat="1" applyFont="1" applyFill="1" applyBorder="1" applyAlignment="1">
      <alignment horizontal="right" vertical="center"/>
    </xf>
    <xf numFmtId="164" fontId="3" fillId="0" borderId="30" xfId="2" applyNumberFormat="1" applyFont="1" applyFill="1" applyBorder="1" applyAlignment="1">
      <alignment horizontal="right" vertical="center"/>
    </xf>
    <xf numFmtId="164" fontId="6" fillId="5" borderId="29" xfId="0" applyNumberFormat="1" applyFont="1" applyFill="1" applyBorder="1" applyAlignment="1">
      <alignment horizontal="right" vertical="center"/>
    </xf>
    <xf numFmtId="164" fontId="3" fillId="0" borderId="40" xfId="2" applyNumberFormat="1" applyFont="1" applyFill="1" applyBorder="1" applyAlignment="1">
      <alignment horizontal="right" vertical="center"/>
    </xf>
    <xf numFmtId="164" fontId="3" fillId="0" borderId="39" xfId="2" applyNumberFormat="1" applyFont="1" applyFill="1" applyBorder="1" applyAlignment="1">
      <alignment horizontal="right" vertical="center"/>
    </xf>
    <xf numFmtId="164" fontId="3" fillId="0" borderId="44" xfId="2" applyNumberFormat="1" applyFont="1" applyFill="1" applyBorder="1" applyAlignment="1">
      <alignment horizontal="right" vertical="center"/>
    </xf>
    <xf numFmtId="164" fontId="3" fillId="2" borderId="44" xfId="3" applyNumberFormat="1" applyFont="1" applyFill="1" applyBorder="1" applyAlignment="1">
      <alignment horizontal="right" vertical="center"/>
    </xf>
    <xf numFmtId="164" fontId="3" fillId="0" borderId="45" xfId="2" applyNumberFormat="1" applyFont="1" applyFill="1" applyBorder="1" applyAlignment="1">
      <alignment horizontal="right" vertical="center"/>
    </xf>
    <xf numFmtId="164" fontId="3" fillId="0" borderId="46" xfId="2" applyNumberFormat="1" applyFont="1" applyFill="1" applyBorder="1" applyAlignment="1">
      <alignment horizontal="right" vertical="center"/>
    </xf>
    <xf numFmtId="164" fontId="3" fillId="2" borderId="47" xfId="2" applyNumberFormat="1" applyFont="1" applyFill="1" applyBorder="1" applyAlignment="1">
      <alignment horizontal="right" vertical="center"/>
    </xf>
    <xf numFmtId="164" fontId="3" fillId="2" borderId="29" xfId="3" applyNumberFormat="1" applyFont="1" applyFill="1" applyBorder="1" applyAlignment="1">
      <alignment horizontal="right" vertical="center"/>
    </xf>
    <xf numFmtId="164" fontId="3" fillId="2" borderId="29" xfId="0" applyNumberFormat="1" applyFont="1" applyFill="1" applyBorder="1" applyAlignment="1">
      <alignment horizontal="right" vertical="center"/>
    </xf>
    <xf numFmtId="164" fontId="3" fillId="2" borderId="40" xfId="3" applyNumberFormat="1" applyFont="1" applyFill="1" applyBorder="1" applyAlignment="1">
      <alignment horizontal="right" vertical="center"/>
    </xf>
    <xf numFmtId="164" fontId="3" fillId="2" borderId="39" xfId="0" applyNumberFormat="1" applyFont="1" applyFill="1" applyBorder="1" applyAlignment="1">
      <alignment horizontal="right" vertical="center"/>
    </xf>
    <xf numFmtId="164" fontId="3" fillId="2" borderId="30" xfId="3" applyNumberFormat="1" applyFont="1" applyFill="1" applyBorder="1" applyAlignment="1">
      <alignment horizontal="right" vertical="center"/>
    </xf>
    <xf numFmtId="164" fontId="3" fillId="0" borderId="35" xfId="2" applyNumberFormat="1" applyFont="1" applyFill="1" applyBorder="1" applyAlignment="1">
      <alignment horizontal="right" vertical="center"/>
    </xf>
    <xf numFmtId="164" fontId="3" fillId="2" borderId="35" xfId="3" applyNumberFormat="1" applyFont="1" applyFill="1" applyBorder="1" applyAlignment="1">
      <alignment horizontal="right" vertical="center"/>
    </xf>
    <xf numFmtId="164" fontId="3" fillId="2" borderId="35" xfId="0" applyNumberFormat="1" applyFont="1" applyFill="1" applyBorder="1" applyAlignment="1">
      <alignment horizontal="right" vertical="center"/>
    </xf>
    <xf numFmtId="164" fontId="3" fillId="2" borderId="41" xfId="3" applyNumberFormat="1" applyFont="1" applyFill="1" applyBorder="1" applyAlignment="1">
      <alignment horizontal="right" vertical="center"/>
    </xf>
    <xf numFmtId="164" fontId="3" fillId="2" borderId="42" xfId="0" applyNumberFormat="1" applyFont="1" applyFill="1" applyBorder="1" applyAlignment="1">
      <alignment horizontal="right" vertical="center"/>
    </xf>
    <xf numFmtId="164" fontId="3" fillId="2" borderId="36" xfId="3" applyNumberFormat="1" applyFont="1" applyFill="1" applyBorder="1" applyAlignment="1">
      <alignment horizontal="right" vertical="center"/>
    </xf>
    <xf numFmtId="164" fontId="6" fillId="5" borderId="40" xfId="0" applyNumberFormat="1" applyFont="1" applyFill="1" applyBorder="1" applyAlignment="1">
      <alignment horizontal="right" vertical="center"/>
    </xf>
    <xf numFmtId="164" fontId="6" fillId="5" borderId="48" xfId="0" applyNumberFormat="1" applyFont="1" applyFill="1" applyBorder="1" applyAlignment="1">
      <alignment horizontal="right" vertical="center"/>
    </xf>
    <xf numFmtId="164" fontId="6" fillId="5" borderId="31" xfId="0" applyNumberFormat="1" applyFont="1" applyFill="1" applyBorder="1" applyAlignment="1">
      <alignment horizontal="right" vertical="center"/>
    </xf>
    <xf numFmtId="164" fontId="6" fillId="5" borderId="43" xfId="0" applyNumberFormat="1" applyFont="1" applyFill="1" applyBorder="1" applyAlignment="1">
      <alignment horizontal="right" vertical="center"/>
    </xf>
    <xf numFmtId="164" fontId="6" fillId="5" borderId="30" xfId="0" applyNumberFormat="1" applyFont="1" applyFill="1" applyBorder="1" applyAlignment="1">
      <alignment horizontal="right" vertical="center"/>
    </xf>
    <xf numFmtId="164" fontId="3" fillId="0" borderId="49" xfId="2" applyNumberFormat="1" applyFont="1" applyFill="1" applyBorder="1" applyAlignment="1">
      <alignment horizontal="right" vertical="center"/>
    </xf>
    <xf numFmtId="164" fontId="6" fillId="5" borderId="37" xfId="0" applyNumberFormat="1" applyFont="1" applyFill="1" applyBorder="1" applyAlignment="1">
      <alignment horizontal="right" vertical="center"/>
    </xf>
    <xf numFmtId="164" fontId="6" fillId="5" borderId="44" xfId="0" applyNumberFormat="1" applyFont="1" applyFill="1" applyBorder="1" applyAlignment="1">
      <alignment horizontal="right" vertical="center"/>
    </xf>
    <xf numFmtId="164" fontId="6" fillId="5" borderId="45" xfId="0" applyNumberFormat="1" applyFont="1" applyFill="1" applyBorder="1" applyAlignment="1">
      <alignment horizontal="right" vertical="center"/>
    </xf>
    <xf numFmtId="164" fontId="6" fillId="5" borderId="47" xfId="0" applyNumberFormat="1" applyFont="1" applyFill="1" applyBorder="1" applyAlignment="1">
      <alignment horizontal="right" vertical="center"/>
    </xf>
    <xf numFmtId="164" fontId="3" fillId="0" borderId="29" xfId="0" applyNumberFormat="1" applyFont="1" applyFill="1" applyBorder="1" applyAlignment="1">
      <alignment horizontal="right" vertical="center"/>
    </xf>
    <xf numFmtId="164" fontId="3" fillId="0" borderId="40" xfId="3" applyNumberFormat="1" applyFont="1" applyFill="1" applyBorder="1" applyAlignment="1">
      <alignment horizontal="right" vertical="center"/>
    </xf>
    <xf numFmtId="0" fontId="8" fillId="3" borderId="1" xfId="3" applyFont="1" applyFill="1" applyBorder="1" applyAlignment="1">
      <alignment horizontal="center" vertical="center" wrapText="1"/>
    </xf>
    <xf numFmtId="0" fontId="8" fillId="3" borderId="1" xfId="3" applyFont="1" applyFill="1" applyBorder="1" applyAlignment="1">
      <alignment horizontal="center" vertical="center" wrapText="1"/>
    </xf>
    <xf numFmtId="49" fontId="6" fillId="0" borderId="17" xfId="0" applyNumberFormat="1" applyFont="1" applyFill="1" applyBorder="1" applyAlignment="1">
      <alignment horizontal="left" vertical="center"/>
    </xf>
    <xf numFmtId="49" fontId="6" fillId="0" borderId="17" xfId="0" applyNumberFormat="1" applyFont="1" applyFill="1" applyBorder="1" applyAlignment="1">
      <alignment horizontal="left" vertical="center" wrapText="1" indent="1"/>
    </xf>
    <xf numFmtId="0" fontId="3" fillId="0" borderId="17" xfId="3" applyFont="1" applyFill="1" applyBorder="1" applyAlignment="1">
      <alignment horizontal="left" vertical="center" wrapText="1" indent="2"/>
    </xf>
    <xf numFmtId="49" fontId="6" fillId="0" borderId="28" xfId="0" applyNumberFormat="1" applyFont="1" applyFill="1" applyBorder="1" applyAlignment="1">
      <alignment horizontal="left" vertical="center" wrapText="1" indent="1"/>
    </xf>
    <xf numFmtId="0" fontId="3" fillId="0" borderId="22" xfId="3" applyFont="1" applyFill="1" applyBorder="1" applyAlignment="1">
      <alignment horizontal="left" vertical="center" wrapText="1" indent="2"/>
    </xf>
    <xf numFmtId="0" fontId="6" fillId="2" borderId="1" xfId="3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 wrapText="1"/>
    </xf>
    <xf numFmtId="0" fontId="6" fillId="2" borderId="27" xfId="3" applyFont="1" applyFill="1" applyBorder="1" applyAlignment="1">
      <alignment horizontal="center" vertical="center" wrapText="1"/>
    </xf>
    <xf numFmtId="0" fontId="6" fillId="2" borderId="21" xfId="3" applyFont="1" applyFill="1" applyBorder="1" applyAlignment="1">
      <alignment horizontal="center" vertical="center" wrapText="1"/>
    </xf>
    <xf numFmtId="0" fontId="5" fillId="2" borderId="7" xfId="3" applyFont="1" applyFill="1" applyBorder="1" applyAlignment="1">
      <alignment horizontal="center" vertical="center" wrapText="1"/>
    </xf>
    <xf numFmtId="0" fontId="5" fillId="2" borderId="8" xfId="3" applyFont="1" applyFill="1" applyBorder="1" applyAlignment="1">
      <alignment horizontal="center" vertical="center" wrapText="1"/>
    </xf>
    <xf numFmtId="0" fontId="5" fillId="2" borderId="9" xfId="3" applyFont="1" applyFill="1" applyBorder="1" applyAlignment="1">
      <alignment horizontal="center" vertical="center" wrapText="1"/>
    </xf>
    <xf numFmtId="0" fontId="6" fillId="2" borderId="16" xfId="3" applyFont="1" applyFill="1" applyBorder="1" applyAlignment="1">
      <alignment horizontal="center" vertical="center"/>
    </xf>
    <xf numFmtId="49" fontId="6" fillId="2" borderId="51" xfId="0" applyNumberFormat="1" applyFont="1" applyFill="1" applyBorder="1" applyAlignment="1">
      <alignment horizontal="left" vertical="center"/>
    </xf>
    <xf numFmtId="49" fontId="6" fillId="2" borderId="50" xfId="0" applyNumberFormat="1" applyFont="1" applyFill="1" applyBorder="1" applyAlignment="1">
      <alignment horizontal="left" vertical="center"/>
    </xf>
    <xf numFmtId="49" fontId="6" fillId="2" borderId="38" xfId="0" applyNumberFormat="1" applyFont="1" applyFill="1" applyBorder="1" applyAlignment="1">
      <alignment horizontal="left" vertical="center"/>
    </xf>
    <xf numFmtId="0" fontId="6" fillId="2" borderId="26" xfId="3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5" fillId="2" borderId="10" xfId="3" applyFont="1" applyFill="1" applyBorder="1" applyAlignment="1">
      <alignment horizontal="left" vertical="center" wrapText="1"/>
    </xf>
    <xf numFmtId="0" fontId="5" fillId="2" borderId="11" xfId="3" applyFont="1" applyFill="1" applyBorder="1" applyAlignment="1">
      <alignment horizontal="left" vertical="center" wrapText="1"/>
    </xf>
    <xf numFmtId="0" fontId="5" fillId="2" borderId="13" xfId="3" applyFont="1" applyFill="1" applyBorder="1" applyAlignment="1">
      <alignment horizontal="left" vertical="center" wrapText="1"/>
    </xf>
    <xf numFmtId="0" fontId="5" fillId="2" borderId="14" xfId="3" applyFont="1" applyFill="1" applyBorder="1" applyAlignment="1">
      <alignment horizontal="left" vertical="center" wrapText="1"/>
    </xf>
    <xf numFmtId="0" fontId="5" fillId="2" borderId="25" xfId="3" applyFont="1" applyFill="1" applyBorder="1" applyAlignment="1">
      <alignment horizontal="left" vertical="center" wrapText="1"/>
    </xf>
    <xf numFmtId="0" fontId="5" fillId="2" borderId="5" xfId="3" applyFont="1" applyFill="1" applyBorder="1" applyAlignment="1">
      <alignment horizontal="left" vertical="center" wrapText="1"/>
    </xf>
    <xf numFmtId="0" fontId="6" fillId="2" borderId="12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164" fontId="15" fillId="0" borderId="29" xfId="2" applyNumberFormat="1" applyFont="1" applyFill="1" applyBorder="1" applyAlignment="1">
      <alignment horizontal="right" vertical="center"/>
    </xf>
    <xf numFmtId="164" fontId="14" fillId="0" borderId="29" xfId="2" applyNumberFormat="1" applyFont="1" applyFill="1" applyBorder="1" applyAlignment="1">
      <alignment horizontal="right" vertical="center"/>
    </xf>
    <xf numFmtId="164" fontId="14" fillId="2" borderId="29" xfId="3" applyNumberFormat="1" applyFont="1" applyFill="1" applyBorder="1" applyAlignment="1">
      <alignment horizontal="right" vertical="center"/>
    </xf>
    <xf numFmtId="0" fontId="18" fillId="0" borderId="0" xfId="0" applyFont="1"/>
    <xf numFmtId="166" fontId="0" fillId="0" borderId="0" xfId="5" applyNumberFormat="1" applyFont="1"/>
    <xf numFmtId="0" fontId="16" fillId="0" borderId="0" xfId="0" applyFont="1"/>
    <xf numFmtId="43" fontId="0" fillId="0" borderId="0" xfId="6" applyFont="1"/>
    <xf numFmtId="0" fontId="17" fillId="0" borderId="0" xfId="0" applyFont="1"/>
    <xf numFmtId="9" fontId="0" fillId="0" borderId="0" xfId="5" applyFont="1"/>
    <xf numFmtId="0" fontId="17" fillId="0" borderId="14" xfId="0" applyFont="1" applyBorder="1"/>
    <xf numFmtId="0" fontId="0" fillId="0" borderId="14" xfId="0" applyBorder="1"/>
    <xf numFmtId="0" fontId="19" fillId="0" borderId="0" xfId="0" applyFont="1"/>
    <xf numFmtId="0" fontId="20" fillId="0" borderId="50" xfId="0" applyFont="1" applyBorder="1"/>
    <xf numFmtId="0" fontId="0" fillId="0" borderId="52" xfId="0" applyBorder="1"/>
    <xf numFmtId="0" fontId="16" fillId="0" borderId="52" xfId="0" applyFont="1" applyBorder="1"/>
    <xf numFmtId="9" fontId="0" fillId="0" borderId="52" xfId="5" applyFont="1" applyBorder="1"/>
    <xf numFmtId="9" fontId="0" fillId="0" borderId="0" xfId="0" applyNumberFormat="1"/>
    <xf numFmtId="166" fontId="0" fillId="0" borderId="52" xfId="5" applyNumberFormat="1" applyFont="1" applyBorder="1"/>
    <xf numFmtId="0" fontId="12" fillId="0" borderId="0" xfId="0" applyFont="1"/>
    <xf numFmtId="0" fontId="12" fillId="0" borderId="52" xfId="0" applyFont="1" applyBorder="1"/>
  </cellXfs>
  <cellStyles count="7">
    <cellStyle name="Comma" xfId="6" builtinId="3"/>
    <cellStyle name="HeadingTable" xfId="4"/>
    <cellStyle name="Normal" xfId="0" builtinId="0"/>
    <cellStyle name="Normal 2 2 2" xfId="1"/>
    <cellStyle name="Normal_Assets Final" xfId="2"/>
    <cellStyle name="Normal_Inflows" xfId="3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workbookViewId="0">
      <selection activeCell="O36" sqref="O36"/>
    </sheetView>
  </sheetViews>
  <sheetFormatPr defaultRowHeight="15" x14ac:dyDescent="0.25"/>
  <cols>
    <col min="3" max="3" width="13.5703125" bestFit="1" customWidth="1"/>
    <col min="4" max="4" width="12.42578125" bestFit="1" customWidth="1"/>
    <col min="5" max="5" width="25.140625" bestFit="1" customWidth="1"/>
    <col min="12" max="13" width="12" bestFit="1" customWidth="1"/>
    <col min="14" max="14" width="28" bestFit="1" customWidth="1"/>
    <col min="15" max="15" width="10.28515625" customWidth="1"/>
  </cols>
  <sheetData>
    <row r="1" spans="1:15" x14ac:dyDescent="0.25">
      <c r="C1" s="96"/>
      <c r="D1" s="96"/>
    </row>
    <row r="2" spans="1:15" x14ac:dyDescent="0.25">
      <c r="B2" s="102" t="s">
        <v>198</v>
      </c>
      <c r="C2" s="103"/>
      <c r="D2" s="102"/>
      <c r="E2" s="103"/>
      <c r="K2" s="102" t="s">
        <v>199</v>
      </c>
      <c r="L2" s="103"/>
      <c r="M2" s="103"/>
      <c r="N2" s="103"/>
    </row>
    <row r="3" spans="1:15" s="104" customFormat="1" ht="12.75" x14ac:dyDescent="0.2">
      <c r="B3" s="105" t="s">
        <v>190</v>
      </c>
      <c r="C3" s="105" t="s">
        <v>201</v>
      </c>
      <c r="D3" s="105" t="s">
        <v>202</v>
      </c>
      <c r="E3" s="105" t="s">
        <v>204</v>
      </c>
      <c r="K3" s="105" t="s">
        <v>190</v>
      </c>
      <c r="L3" s="105" t="s">
        <v>201</v>
      </c>
      <c r="M3" s="105" t="s">
        <v>202</v>
      </c>
      <c r="N3" s="105" t="s">
        <v>204</v>
      </c>
    </row>
    <row r="4" spans="1:15" x14ac:dyDescent="0.25">
      <c r="B4" t="s">
        <v>203</v>
      </c>
      <c r="C4">
        <v>350</v>
      </c>
      <c r="D4" s="101">
        <f>C4/$C$7</f>
        <v>0.35</v>
      </c>
      <c r="E4" t="s">
        <v>191</v>
      </c>
      <c r="K4" t="s">
        <v>203</v>
      </c>
      <c r="L4">
        <v>220</v>
      </c>
      <c r="M4" s="97">
        <f>L4/L7</f>
        <v>0.2</v>
      </c>
      <c r="N4" t="s">
        <v>192</v>
      </c>
    </row>
    <row r="5" spans="1:15" x14ac:dyDescent="0.25">
      <c r="B5" s="98" t="s">
        <v>193</v>
      </c>
      <c r="C5" s="98">
        <v>450</v>
      </c>
      <c r="D5" s="101">
        <f>C5/$C$7</f>
        <v>0.45</v>
      </c>
      <c r="E5" t="s">
        <v>194</v>
      </c>
      <c r="K5" t="s">
        <v>203</v>
      </c>
      <c r="L5">
        <v>550</v>
      </c>
      <c r="M5" s="97">
        <f>L5/L7</f>
        <v>0.5</v>
      </c>
      <c r="N5" t="s">
        <v>195</v>
      </c>
    </row>
    <row r="6" spans="1:15" ht="15.75" thickBot="1" x14ac:dyDescent="0.3">
      <c r="B6" t="s">
        <v>203</v>
      </c>
      <c r="C6" s="106">
        <v>200</v>
      </c>
      <c r="D6" s="108">
        <f>C6/$C$7</f>
        <v>0.2</v>
      </c>
      <c r="E6" t="s">
        <v>196</v>
      </c>
      <c r="K6" s="98" t="s">
        <v>193</v>
      </c>
      <c r="L6" s="107">
        <v>330</v>
      </c>
      <c r="M6" s="110">
        <f>L6/L7</f>
        <v>0.3</v>
      </c>
      <c r="N6" t="s">
        <v>197</v>
      </c>
    </row>
    <row r="7" spans="1:15" ht="15.75" thickTop="1" x14ac:dyDescent="0.25">
      <c r="C7">
        <f>SUM(C4:C6)</f>
        <v>1000</v>
      </c>
      <c r="D7" s="109">
        <f>SUM(D4:D6)</f>
        <v>1</v>
      </c>
      <c r="L7">
        <f>SUM(L4:L6)</f>
        <v>1100</v>
      </c>
      <c r="M7" s="109">
        <f>SUM(M4:M6)</f>
        <v>1</v>
      </c>
    </row>
    <row r="8" spans="1:15" x14ac:dyDescent="0.25">
      <c r="E8" s="100" t="s">
        <v>200</v>
      </c>
      <c r="F8" s="100"/>
      <c r="G8" s="100">
        <f>L7/C7</f>
        <v>1.1000000000000001</v>
      </c>
    </row>
    <row r="10" spans="1:15" x14ac:dyDescent="0.25">
      <c r="O10" s="99"/>
    </row>
    <row r="11" spans="1:15" x14ac:dyDescent="0.25">
      <c r="A11" s="102" t="s">
        <v>205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</row>
    <row r="12" spans="1:15" x14ac:dyDescent="0.25">
      <c r="B12" s="100" t="s">
        <v>198</v>
      </c>
      <c r="D12" s="100"/>
      <c r="K12" s="100" t="s">
        <v>199</v>
      </c>
    </row>
    <row r="13" spans="1:15" x14ac:dyDescent="0.25">
      <c r="C13">
        <v>350</v>
      </c>
      <c r="E13" t="s">
        <v>191</v>
      </c>
      <c r="L13">
        <f>C13*$G$8</f>
        <v>385.00000000000006</v>
      </c>
    </row>
    <row r="14" spans="1:15" x14ac:dyDescent="0.25">
      <c r="F14">
        <f>M4*$C$13</f>
        <v>70</v>
      </c>
      <c r="M14">
        <f>F14*1.1</f>
        <v>77</v>
      </c>
      <c r="N14" t="s">
        <v>192</v>
      </c>
    </row>
    <row r="15" spans="1:15" x14ac:dyDescent="0.25">
      <c r="F15">
        <f>M5*$C$13</f>
        <v>175</v>
      </c>
      <c r="M15">
        <f t="shared" ref="M15:M16" si="0">F15*1.1</f>
        <v>192.50000000000003</v>
      </c>
      <c r="N15" t="s">
        <v>195</v>
      </c>
    </row>
    <row r="16" spans="1:15" x14ac:dyDescent="0.25">
      <c r="F16" s="111">
        <f>M6*$C$13</f>
        <v>105</v>
      </c>
      <c r="K16" s="98" t="s">
        <v>193</v>
      </c>
      <c r="M16" s="98">
        <f t="shared" si="0"/>
        <v>115.50000000000001</v>
      </c>
      <c r="N16" t="s">
        <v>197</v>
      </c>
    </row>
    <row r="17" spans="1:14" x14ac:dyDescent="0.25">
      <c r="B17" s="98" t="s">
        <v>193</v>
      </c>
      <c r="C17" s="98">
        <v>450</v>
      </c>
      <c r="D17" s="98"/>
      <c r="E17" t="s">
        <v>194</v>
      </c>
      <c r="L17">
        <f>C17*$G$8</f>
        <v>495.00000000000006</v>
      </c>
    </row>
    <row r="18" spans="1:14" x14ac:dyDescent="0.25">
      <c r="F18" s="98">
        <f>M4*$C$17</f>
        <v>90</v>
      </c>
      <c r="M18">
        <f>F18*1.1</f>
        <v>99.000000000000014</v>
      </c>
      <c r="N18" t="s">
        <v>192</v>
      </c>
    </row>
    <row r="19" spans="1:14" x14ac:dyDescent="0.25">
      <c r="F19" s="98">
        <f>M5*$C$17</f>
        <v>225</v>
      </c>
      <c r="M19">
        <f t="shared" ref="M19:M20" si="1">F19*1.1</f>
        <v>247.50000000000003</v>
      </c>
      <c r="N19" t="s">
        <v>195</v>
      </c>
    </row>
    <row r="20" spans="1:14" x14ac:dyDescent="0.25">
      <c r="F20" s="98">
        <f>M6*$C$17</f>
        <v>135</v>
      </c>
      <c r="K20" s="98" t="s">
        <v>193</v>
      </c>
      <c r="M20" s="98">
        <f t="shared" si="1"/>
        <v>148.5</v>
      </c>
      <c r="N20" t="s">
        <v>197</v>
      </c>
    </row>
    <row r="21" spans="1:14" x14ac:dyDescent="0.25">
      <c r="C21">
        <v>200</v>
      </c>
      <c r="E21" t="s">
        <v>196</v>
      </c>
      <c r="L21">
        <f>C21*$G$8</f>
        <v>220.00000000000003</v>
      </c>
    </row>
    <row r="22" spans="1:14" x14ac:dyDescent="0.25">
      <c r="F22">
        <f>M4*$C$21</f>
        <v>40</v>
      </c>
      <c r="M22">
        <f>F22*1.1</f>
        <v>44</v>
      </c>
      <c r="N22" t="s">
        <v>192</v>
      </c>
    </row>
    <row r="23" spans="1:14" x14ac:dyDescent="0.25">
      <c r="F23">
        <f>M5*$C$21</f>
        <v>100</v>
      </c>
      <c r="M23">
        <f t="shared" ref="M23:M24" si="2">F23*1.1</f>
        <v>110.00000000000001</v>
      </c>
      <c r="N23" t="s">
        <v>195</v>
      </c>
    </row>
    <row r="24" spans="1:14" ht="15.75" thickBot="1" x14ac:dyDescent="0.3">
      <c r="C24" s="106"/>
      <c r="F24" s="112">
        <f>M6*$C$21</f>
        <v>60</v>
      </c>
      <c r="K24" s="98" t="s">
        <v>193</v>
      </c>
      <c r="L24" s="106"/>
      <c r="M24" s="107">
        <f t="shared" si="2"/>
        <v>66</v>
      </c>
      <c r="N24" t="s">
        <v>197</v>
      </c>
    </row>
    <row r="25" spans="1:14" ht="15.75" thickTop="1" x14ac:dyDescent="0.25">
      <c r="C25">
        <f>SUM(C13:C24)</f>
        <v>1000</v>
      </c>
      <c r="F25">
        <f>SUM(F14:F16)+SUM(F18:F20)+SUM(F22:F24)</f>
        <v>1000</v>
      </c>
      <c r="L25">
        <f>SUM(L13:L24)</f>
        <v>1100.0000000000002</v>
      </c>
      <c r="M25">
        <f>SUM(M14:M16)+SUM(M18:M20)+SUM(M22:M24)</f>
        <v>1100</v>
      </c>
    </row>
    <row r="29" spans="1:14" x14ac:dyDescent="0.25">
      <c r="A29" s="102" t="s">
        <v>206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</row>
    <row r="30" spans="1:14" x14ac:dyDescent="0.25">
      <c r="B30" s="100" t="s">
        <v>198</v>
      </c>
      <c r="D30" s="100"/>
      <c r="K30" s="100" t="s">
        <v>199</v>
      </c>
    </row>
    <row r="31" spans="1:14" x14ac:dyDescent="0.25">
      <c r="C31">
        <v>350</v>
      </c>
      <c r="E31" t="s">
        <v>191</v>
      </c>
      <c r="K31" s="98"/>
      <c r="L31">
        <f>C31*$G$8</f>
        <v>385.00000000000006</v>
      </c>
    </row>
    <row r="32" spans="1:14" x14ac:dyDescent="0.25">
      <c r="K32" s="98" t="s">
        <v>193</v>
      </c>
      <c r="M32" s="98">
        <f>L6</f>
        <v>330</v>
      </c>
      <c r="N32" t="str">
        <f>N6</f>
        <v>Other 2B</v>
      </c>
    </row>
    <row r="33" spans="2:14" x14ac:dyDescent="0.25">
      <c r="M33">
        <f>L31-M32</f>
        <v>55.000000000000057</v>
      </c>
      <c r="N33" t="str">
        <f>N5</f>
        <v>Level 2B residential CQS1 ABS</v>
      </c>
    </row>
    <row r="35" spans="2:14" x14ac:dyDescent="0.25">
      <c r="B35" s="98" t="s">
        <v>193</v>
      </c>
      <c r="C35" s="98">
        <v>450</v>
      </c>
      <c r="D35" s="98"/>
      <c r="E35" t="s">
        <v>194</v>
      </c>
      <c r="L35">
        <f>C35*$G$8</f>
        <v>495.00000000000006</v>
      </c>
    </row>
    <row r="36" spans="2:14" x14ac:dyDescent="0.25">
      <c r="M36">
        <f>L5-M33</f>
        <v>494.99999999999994</v>
      </c>
      <c r="N36" t="str">
        <f>N5</f>
        <v>Level 2B residential CQS1 ABS</v>
      </c>
    </row>
    <row r="39" spans="2:14" x14ac:dyDescent="0.25">
      <c r="C39">
        <v>200</v>
      </c>
      <c r="E39" t="s">
        <v>196</v>
      </c>
      <c r="L39">
        <f>C39*$G$8</f>
        <v>220.00000000000003</v>
      </c>
    </row>
    <row r="40" spans="2:14" x14ac:dyDescent="0.25">
      <c r="M40">
        <f>L4</f>
        <v>220</v>
      </c>
      <c r="N40" t="str">
        <f>N4</f>
        <v>Level 1 ex.EHQ covered bonds</v>
      </c>
    </row>
    <row r="42" spans="2:14" ht="15.75" thickBot="1" x14ac:dyDescent="0.3">
      <c r="C42" s="106"/>
      <c r="L42" s="106"/>
      <c r="M42" s="106"/>
    </row>
    <row r="43" spans="2:14" ht="15.75" thickTop="1" x14ac:dyDescent="0.25">
      <c r="C43">
        <f>SUM(C31:C42)</f>
        <v>1000</v>
      </c>
      <c r="L43">
        <f>SUM(L31:L42)</f>
        <v>1100.0000000000002</v>
      </c>
      <c r="M43">
        <f>SUM(M32:M34)+SUM(M36:M38)+SUM(M40:M42)</f>
        <v>1100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6"/>
  <sheetViews>
    <sheetView showGridLines="0" topLeftCell="B1" zoomScale="60" zoomScaleNormal="60" workbookViewId="0">
      <pane xSplit="3" ySplit="9" topLeftCell="E10" activePane="bottomRight" state="frozen"/>
      <selection activeCell="B1" sqref="B1"/>
      <selection pane="topRight" activeCell="E1" sqref="E1"/>
      <selection pane="bottomLeft" activeCell="B10" sqref="B10"/>
      <selection pane="bottomRight" activeCell="I10" sqref="I10"/>
    </sheetView>
  </sheetViews>
  <sheetFormatPr defaultColWidth="11.42578125" defaultRowHeight="14.25" x14ac:dyDescent="0.25"/>
  <cols>
    <col min="1" max="1" width="2.7109375" style="1" customWidth="1"/>
    <col min="2" max="2" width="8.42578125" style="6" customWidth="1"/>
    <col min="3" max="3" width="8" style="6" customWidth="1"/>
    <col min="4" max="4" width="101" style="1" customWidth="1"/>
    <col min="5" max="8" width="15" style="1" customWidth="1"/>
    <col min="9" max="10" width="16.5703125" style="1" customWidth="1"/>
    <col min="11" max="12" width="16.42578125" style="1" customWidth="1"/>
    <col min="13" max="16" width="15.140625" style="1" customWidth="1"/>
    <col min="17" max="16384" width="11.42578125" style="1"/>
  </cols>
  <sheetData>
    <row r="1" spans="1:16" ht="15" thickBot="1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6" s="4" customFormat="1" ht="30" customHeight="1" thickBot="1" x14ac:dyDescent="0.3">
      <c r="A2" s="3"/>
      <c r="B2" s="75" t="s">
        <v>189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7"/>
    </row>
    <row r="3" spans="1:16" s="9" customFormat="1" ht="13.5" customHeight="1" x14ac:dyDescent="0.2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7"/>
    </row>
    <row r="4" spans="1:16" s="9" customFormat="1" ht="13.5" customHeight="1" x14ac:dyDescent="0.25">
      <c r="A4" s="7"/>
      <c r="B4" s="8"/>
      <c r="C4" s="8"/>
      <c r="D4" s="63" t="s">
        <v>190</v>
      </c>
      <c r="E4" s="64"/>
      <c r="F4" s="8"/>
      <c r="G4" s="8"/>
      <c r="H4" s="8"/>
      <c r="I4" s="8"/>
      <c r="J4" s="8"/>
      <c r="K4" s="8"/>
      <c r="L4" s="8"/>
      <c r="M4" s="7"/>
    </row>
    <row r="5" spans="1:16" s="9" customFormat="1" ht="13.5" customHeight="1" thickBot="1" x14ac:dyDescent="0.3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7"/>
    </row>
    <row r="6" spans="1:16" s="9" customFormat="1" ht="13.5" customHeight="1" x14ac:dyDescent="0.25">
      <c r="A6" s="7"/>
      <c r="B6" s="85"/>
      <c r="C6" s="86"/>
      <c r="D6" s="89"/>
      <c r="E6" s="91" t="s">
        <v>118</v>
      </c>
      <c r="F6" s="91" t="s">
        <v>119</v>
      </c>
      <c r="G6" s="91" t="s">
        <v>120</v>
      </c>
      <c r="H6" s="91" t="s">
        <v>121</v>
      </c>
      <c r="I6" s="91" t="s">
        <v>122</v>
      </c>
      <c r="J6" s="91" t="s">
        <v>123</v>
      </c>
      <c r="K6" s="91" t="s">
        <v>124</v>
      </c>
      <c r="L6" s="91" t="s">
        <v>125</v>
      </c>
      <c r="M6" s="78" t="s">
        <v>177</v>
      </c>
      <c r="N6" s="78"/>
      <c r="O6" s="78"/>
      <c r="P6" s="82"/>
    </row>
    <row r="7" spans="1:16" s="5" customFormat="1" ht="57" x14ac:dyDescent="0.2">
      <c r="A7" s="1"/>
      <c r="B7" s="87"/>
      <c r="C7" s="88"/>
      <c r="D7" s="90"/>
      <c r="E7" s="92"/>
      <c r="F7" s="92"/>
      <c r="G7" s="92"/>
      <c r="H7" s="92"/>
      <c r="I7" s="92"/>
      <c r="J7" s="92"/>
      <c r="K7" s="92"/>
      <c r="L7" s="92"/>
      <c r="M7" s="14" t="s">
        <v>118</v>
      </c>
      <c r="N7" s="13" t="s">
        <v>119</v>
      </c>
      <c r="O7" s="14" t="s">
        <v>120</v>
      </c>
      <c r="P7" s="11" t="s">
        <v>121</v>
      </c>
    </row>
    <row r="8" spans="1:16" s="5" customFormat="1" x14ac:dyDescent="0.2">
      <c r="A8" s="1"/>
      <c r="B8" s="73" t="s">
        <v>0</v>
      </c>
      <c r="C8" s="74" t="s">
        <v>1</v>
      </c>
      <c r="D8" s="72" t="s">
        <v>2</v>
      </c>
      <c r="E8" s="15" t="s">
        <v>3</v>
      </c>
      <c r="F8" s="16" t="s">
        <v>4</v>
      </c>
      <c r="G8" s="17" t="s">
        <v>5</v>
      </c>
      <c r="H8" s="17" t="s">
        <v>6</v>
      </c>
      <c r="I8" s="17" t="s">
        <v>7</v>
      </c>
      <c r="J8" s="18" t="s">
        <v>8</v>
      </c>
      <c r="K8" s="18" t="s">
        <v>14</v>
      </c>
      <c r="L8" s="17" t="s">
        <v>18</v>
      </c>
      <c r="M8" s="15" t="s">
        <v>19</v>
      </c>
      <c r="N8" s="18" t="s">
        <v>21</v>
      </c>
      <c r="O8" s="18" t="s">
        <v>22</v>
      </c>
      <c r="P8" s="19" t="s">
        <v>23</v>
      </c>
    </row>
    <row r="9" spans="1:16" s="5" customFormat="1" ht="14.25" customHeight="1" x14ac:dyDescent="0.2">
      <c r="A9" s="1"/>
      <c r="B9" s="71"/>
      <c r="C9" s="83"/>
      <c r="D9" s="84"/>
      <c r="E9" s="20"/>
      <c r="F9" s="20"/>
      <c r="G9" s="21"/>
      <c r="H9" s="20"/>
      <c r="I9" s="20" t="s">
        <v>126</v>
      </c>
      <c r="J9" s="22" t="s">
        <v>127</v>
      </c>
      <c r="K9" s="22" t="s">
        <v>128</v>
      </c>
      <c r="L9" s="20" t="s">
        <v>129</v>
      </c>
      <c r="M9" s="21"/>
      <c r="N9" s="22"/>
      <c r="O9" s="22"/>
      <c r="P9" s="23"/>
    </row>
    <row r="10" spans="1:16" s="5" customFormat="1" ht="30" customHeight="1" x14ac:dyDescent="0.2">
      <c r="A10" s="1"/>
      <c r="B10" s="25" t="s">
        <v>3</v>
      </c>
      <c r="C10" s="24" t="s">
        <v>178</v>
      </c>
      <c r="D10" s="65" t="s">
        <v>179</v>
      </c>
      <c r="E10" s="58">
        <f t="shared" ref="E10:I10" si="0">SUM(E11,E20,E29,E38,E47,E56,E65,E74)</f>
        <v>1000</v>
      </c>
      <c r="F10" s="58">
        <f t="shared" si="0"/>
        <v>527.5</v>
      </c>
      <c r="G10" s="58">
        <f t="shared" si="0"/>
        <v>1100</v>
      </c>
      <c r="H10" s="58">
        <f t="shared" si="0"/>
        <v>748</v>
      </c>
      <c r="I10" s="58">
        <f t="shared" si="0"/>
        <v>298.37500000000006</v>
      </c>
      <c r="J10" s="58">
        <f>SUM(J11,J20,J29,J38,J47,J56,J65,J74)</f>
        <v>77.874999999999986</v>
      </c>
      <c r="K10" s="58">
        <f t="shared" ref="K10:L10" si="1">SUM(K11,K20,K29,K38,K47,K56,K65,K74)</f>
        <v>0</v>
      </c>
      <c r="L10" s="59">
        <f t="shared" si="1"/>
        <v>0</v>
      </c>
      <c r="M10" s="58">
        <f t="shared" ref="M10" si="2">SUM(M11,M20,M29,M38,M47,M56,M65,M74)</f>
        <v>0</v>
      </c>
      <c r="N10" s="58">
        <f t="shared" ref="N10" si="3">SUM(N11,N20,N29,N38,N47,N56,N65,N74)</f>
        <v>0</v>
      </c>
      <c r="O10" s="58">
        <f>SUM(O11,O20,O29,O38,O47,O56,O65,O74)</f>
        <v>0</v>
      </c>
      <c r="P10" s="60">
        <f t="shared" ref="P10" si="4">SUM(P11,P20,P29,P38,P47,P56,P65,P74)</f>
        <v>0</v>
      </c>
    </row>
    <row r="11" spans="1:16" s="5" customFormat="1" ht="38.25" customHeight="1" x14ac:dyDescent="0.2">
      <c r="A11" s="1"/>
      <c r="B11" s="25" t="s">
        <v>4</v>
      </c>
      <c r="C11" s="24" t="s">
        <v>130</v>
      </c>
      <c r="D11" s="66" t="s">
        <v>180</v>
      </c>
      <c r="E11" s="53">
        <f t="shared" ref="E11:H11" si="5">SUM(E12:E19)</f>
        <v>350</v>
      </c>
      <c r="F11" s="53">
        <f t="shared" si="5"/>
        <v>350</v>
      </c>
      <c r="G11" s="53">
        <f t="shared" si="5"/>
        <v>385</v>
      </c>
      <c r="H11" s="53">
        <f t="shared" si="5"/>
        <v>279.125</v>
      </c>
      <c r="I11" s="53">
        <f>SUM(I12:I19)</f>
        <v>7</v>
      </c>
      <c r="J11" s="53">
        <f>SUM(J12:J19)</f>
        <v>77.874999999999986</v>
      </c>
      <c r="K11" s="53">
        <f t="shared" ref="K11:L11" si="6">SUM(K12:K19)</f>
        <v>0</v>
      </c>
      <c r="L11" s="54">
        <f t="shared" si="6"/>
        <v>0</v>
      </c>
      <c r="M11" s="53">
        <f t="shared" ref="M11" si="7">SUM(M12:M19)</f>
        <v>0</v>
      </c>
      <c r="N11" s="53">
        <f t="shared" ref="N11" si="8">SUM(N12:N19)</f>
        <v>0</v>
      </c>
      <c r="O11" s="53">
        <f t="shared" ref="O11" si="9">SUM(O12:O19)</f>
        <v>0</v>
      </c>
      <c r="P11" s="57">
        <f t="shared" ref="P11" si="10">SUM(P12:P19)</f>
        <v>0</v>
      </c>
    </row>
    <row r="12" spans="1:16" s="5" customFormat="1" ht="30" customHeight="1" x14ac:dyDescent="0.2">
      <c r="A12" s="1"/>
      <c r="B12" s="25" t="s">
        <v>5</v>
      </c>
      <c r="C12" s="24" t="s">
        <v>9</v>
      </c>
      <c r="D12" s="67" t="s">
        <v>131</v>
      </c>
      <c r="E12" s="30">
        <f>G12/1.1</f>
        <v>70</v>
      </c>
      <c r="F12" s="30">
        <f>E12*1</f>
        <v>70</v>
      </c>
      <c r="G12" s="30">
        <v>77</v>
      </c>
      <c r="H12" s="30">
        <f>G12*1</f>
        <v>77</v>
      </c>
      <c r="I12" s="30">
        <f>IF((H12-F12)&gt;0, H12-F12, 0)</f>
        <v>7</v>
      </c>
      <c r="J12" s="30">
        <f>IF((F12-H12)&gt;0, F12-H12, 0)</f>
        <v>0</v>
      </c>
      <c r="K12" s="30"/>
      <c r="L12" s="33"/>
      <c r="M12" s="34"/>
      <c r="N12" s="30"/>
      <c r="O12" s="30"/>
      <c r="P12" s="31"/>
    </row>
    <row r="13" spans="1:16" s="5" customFormat="1" ht="30" customHeight="1" x14ac:dyDescent="0.2">
      <c r="A13" s="1"/>
      <c r="B13" s="25" t="s">
        <v>6</v>
      </c>
      <c r="C13" s="24" t="s">
        <v>10</v>
      </c>
      <c r="D13" s="67" t="s">
        <v>132</v>
      </c>
      <c r="E13" s="30"/>
      <c r="F13" s="30"/>
      <c r="G13" s="30"/>
      <c r="H13" s="30"/>
      <c r="I13" s="30"/>
      <c r="J13" s="30"/>
      <c r="K13" s="30"/>
      <c r="L13" s="33"/>
      <c r="M13" s="34"/>
      <c r="N13" s="30"/>
      <c r="O13" s="30"/>
      <c r="P13" s="31"/>
    </row>
    <row r="14" spans="1:16" s="5" customFormat="1" ht="30" customHeight="1" x14ac:dyDescent="0.2">
      <c r="A14" s="1"/>
      <c r="B14" s="25" t="s">
        <v>7</v>
      </c>
      <c r="C14" s="24" t="s">
        <v>11</v>
      </c>
      <c r="D14" s="67" t="s">
        <v>133</v>
      </c>
      <c r="E14" s="30"/>
      <c r="F14" s="30"/>
      <c r="G14" s="30"/>
      <c r="H14" s="30"/>
      <c r="I14" s="30"/>
      <c r="J14" s="30"/>
      <c r="K14" s="30"/>
      <c r="L14" s="33"/>
      <c r="M14" s="34"/>
      <c r="N14" s="30"/>
      <c r="O14" s="30"/>
      <c r="P14" s="31"/>
    </row>
    <row r="15" spans="1:16" s="5" customFormat="1" ht="30" customHeight="1" x14ac:dyDescent="0.2">
      <c r="A15" s="1"/>
      <c r="B15" s="25" t="s">
        <v>8</v>
      </c>
      <c r="C15" s="24" t="s">
        <v>12</v>
      </c>
      <c r="D15" s="67" t="s">
        <v>134</v>
      </c>
      <c r="E15" s="30">
        <f>G15/1.1</f>
        <v>175</v>
      </c>
      <c r="F15" s="30">
        <f>E15*1</f>
        <v>175</v>
      </c>
      <c r="G15" s="30">
        <v>192.5</v>
      </c>
      <c r="H15" s="30">
        <f>G15*0.75</f>
        <v>144.375</v>
      </c>
      <c r="I15" s="30">
        <f>IF((H15-F15)&gt;0, H15-F15, 0)</f>
        <v>0</v>
      </c>
      <c r="J15" s="30">
        <f>IF((F15-H15)&gt;0, F15-H15, 0)</f>
        <v>30.625</v>
      </c>
      <c r="K15" s="30"/>
      <c r="L15" s="33"/>
      <c r="M15" s="34"/>
      <c r="N15" s="30"/>
      <c r="O15" s="30"/>
      <c r="P15" s="31"/>
    </row>
    <row r="16" spans="1:16" s="5" customFormat="1" ht="30" customHeight="1" x14ac:dyDescent="0.2">
      <c r="A16" s="1"/>
      <c r="B16" s="25" t="s">
        <v>14</v>
      </c>
      <c r="C16" s="24" t="s">
        <v>13</v>
      </c>
      <c r="D16" s="67" t="s">
        <v>163</v>
      </c>
      <c r="E16" s="30"/>
      <c r="F16" s="30"/>
      <c r="G16" s="30"/>
      <c r="H16" s="30"/>
      <c r="I16" s="30"/>
      <c r="J16" s="30"/>
      <c r="K16" s="30"/>
      <c r="L16" s="33"/>
      <c r="M16" s="34"/>
      <c r="N16" s="30"/>
      <c r="O16" s="30"/>
      <c r="P16" s="31"/>
    </row>
    <row r="17" spans="1:16" s="5" customFormat="1" ht="30" customHeight="1" x14ac:dyDescent="0.2">
      <c r="A17" s="1"/>
      <c r="B17" s="25" t="s">
        <v>18</v>
      </c>
      <c r="C17" s="24" t="s">
        <v>15</v>
      </c>
      <c r="D17" s="67" t="s">
        <v>162</v>
      </c>
      <c r="E17" s="30"/>
      <c r="F17" s="30"/>
      <c r="G17" s="30"/>
      <c r="H17" s="30"/>
      <c r="I17" s="30"/>
      <c r="J17" s="30"/>
      <c r="K17" s="30"/>
      <c r="L17" s="33"/>
      <c r="M17" s="34"/>
      <c r="N17" s="30"/>
      <c r="O17" s="30"/>
      <c r="P17" s="31"/>
    </row>
    <row r="18" spans="1:16" s="5" customFormat="1" ht="30" customHeight="1" x14ac:dyDescent="0.2">
      <c r="A18" s="1"/>
      <c r="B18" s="25" t="s">
        <v>19</v>
      </c>
      <c r="C18" s="24" t="s">
        <v>136</v>
      </c>
      <c r="D18" s="67" t="s">
        <v>135</v>
      </c>
      <c r="E18" s="94">
        <f>G18/1.1</f>
        <v>104.99999999999999</v>
      </c>
      <c r="F18" s="94">
        <f>E18*1</f>
        <v>104.99999999999999</v>
      </c>
      <c r="G18" s="30">
        <v>115.5</v>
      </c>
      <c r="H18" s="30">
        <f>G18*0.5</f>
        <v>57.75</v>
      </c>
      <c r="I18" s="30">
        <f>IF((H18-F18)&gt;0, H18-F18, 0)</f>
        <v>0</v>
      </c>
      <c r="J18" s="30">
        <f>IF((F18-H18)&gt;0, F18-H18, 0)</f>
        <v>47.249999999999986</v>
      </c>
      <c r="K18" s="30"/>
      <c r="L18" s="33"/>
      <c r="M18" s="34"/>
      <c r="N18" s="30"/>
      <c r="O18" s="30"/>
      <c r="P18" s="31"/>
    </row>
    <row r="19" spans="1:16" s="5" customFormat="1" ht="30" customHeight="1" x14ac:dyDescent="0.2">
      <c r="A19" s="1"/>
      <c r="B19" s="25" t="s">
        <v>21</v>
      </c>
      <c r="C19" s="24" t="s">
        <v>164</v>
      </c>
      <c r="D19" s="67" t="s">
        <v>137</v>
      </c>
      <c r="E19" s="35"/>
      <c r="F19" s="35"/>
      <c r="G19" s="35"/>
      <c r="H19" s="36"/>
      <c r="I19" s="35"/>
      <c r="J19" s="35"/>
      <c r="K19" s="35"/>
      <c r="L19" s="37"/>
      <c r="M19" s="38"/>
      <c r="N19" s="35"/>
      <c r="O19" s="35"/>
      <c r="P19" s="39"/>
    </row>
    <row r="20" spans="1:16" s="5" customFormat="1" ht="38.25" customHeight="1" x14ac:dyDescent="0.2">
      <c r="A20" s="1"/>
      <c r="B20" s="25" t="s">
        <v>22</v>
      </c>
      <c r="C20" s="12" t="s">
        <v>16</v>
      </c>
      <c r="D20" s="68" t="s">
        <v>181</v>
      </c>
      <c r="E20" s="32">
        <f t="shared" ref="E20:I20" si="11">SUM(E21:E28)</f>
        <v>0</v>
      </c>
      <c r="F20" s="32">
        <f t="shared" si="11"/>
        <v>0</v>
      </c>
      <c r="G20" s="32">
        <f t="shared" si="11"/>
        <v>0</v>
      </c>
      <c r="H20" s="32">
        <f t="shared" si="11"/>
        <v>0</v>
      </c>
      <c r="I20" s="32">
        <f t="shared" si="11"/>
        <v>0</v>
      </c>
      <c r="J20" s="32">
        <f>SUM(J21:J28)</f>
        <v>0</v>
      </c>
      <c r="K20" s="32">
        <f t="shared" ref="K20" si="12">SUM(K21:K28)</f>
        <v>0</v>
      </c>
      <c r="L20" s="51">
        <f t="shared" ref="L20" si="13">SUM(L21:L28)</f>
        <v>0</v>
      </c>
      <c r="M20" s="32">
        <f t="shared" ref="M20" si="14">SUM(M21:M28)</f>
        <v>0</v>
      </c>
      <c r="N20" s="32">
        <f>SUM(N21:N28)</f>
        <v>0</v>
      </c>
      <c r="O20" s="32">
        <f t="shared" ref="O20" si="15">SUM(O21:O28)</f>
        <v>0</v>
      </c>
      <c r="P20" s="55">
        <f t="shared" ref="P20" si="16">SUM(P21:P28)</f>
        <v>0</v>
      </c>
    </row>
    <row r="21" spans="1:16" s="5" customFormat="1" ht="30" customHeight="1" x14ac:dyDescent="0.2">
      <c r="A21" s="1"/>
      <c r="B21" s="25" t="s">
        <v>23</v>
      </c>
      <c r="C21" s="24" t="s">
        <v>17</v>
      </c>
      <c r="D21" s="67" t="s">
        <v>131</v>
      </c>
      <c r="E21" s="30"/>
      <c r="F21" s="30"/>
      <c r="G21" s="30"/>
      <c r="H21" s="30"/>
      <c r="I21" s="30"/>
      <c r="J21" s="30"/>
      <c r="K21" s="30"/>
      <c r="L21" s="33"/>
      <c r="M21" s="34"/>
      <c r="N21" s="30"/>
      <c r="O21" s="30"/>
      <c r="P21" s="31"/>
    </row>
    <row r="22" spans="1:16" s="5" customFormat="1" ht="30" customHeight="1" x14ac:dyDescent="0.2">
      <c r="A22" s="1"/>
      <c r="B22" s="25" t="s">
        <v>25</v>
      </c>
      <c r="C22" s="24" t="s">
        <v>20</v>
      </c>
      <c r="D22" s="67" t="s">
        <v>132</v>
      </c>
      <c r="E22" s="30"/>
      <c r="F22" s="30"/>
      <c r="G22" s="30"/>
      <c r="H22" s="30"/>
      <c r="I22" s="30"/>
      <c r="J22" s="30"/>
      <c r="K22" s="30"/>
      <c r="L22" s="33"/>
      <c r="M22" s="34"/>
      <c r="N22" s="30"/>
      <c r="O22" s="30"/>
      <c r="P22" s="31"/>
    </row>
    <row r="23" spans="1:16" s="5" customFormat="1" ht="30" customHeight="1" x14ac:dyDescent="0.2">
      <c r="A23" s="1"/>
      <c r="B23" s="25" t="s">
        <v>28</v>
      </c>
      <c r="C23" s="24" t="s">
        <v>24</v>
      </c>
      <c r="D23" s="67" t="s">
        <v>133</v>
      </c>
      <c r="E23" s="30"/>
      <c r="F23" s="30"/>
      <c r="G23" s="30"/>
      <c r="H23" s="30"/>
      <c r="I23" s="30"/>
      <c r="J23" s="30"/>
      <c r="K23" s="30"/>
      <c r="L23" s="33"/>
      <c r="M23" s="34"/>
      <c r="N23" s="30"/>
      <c r="O23" s="30"/>
      <c r="P23" s="31"/>
    </row>
    <row r="24" spans="1:16" s="5" customFormat="1" ht="30" customHeight="1" x14ac:dyDescent="0.2">
      <c r="A24" s="1"/>
      <c r="B24" s="25" t="s">
        <v>30</v>
      </c>
      <c r="C24" s="24" t="s">
        <v>26</v>
      </c>
      <c r="D24" s="67" t="s">
        <v>134</v>
      </c>
      <c r="E24" s="30"/>
      <c r="F24" s="30"/>
      <c r="G24" s="30"/>
      <c r="H24" s="30"/>
      <c r="I24" s="30"/>
      <c r="J24" s="30"/>
      <c r="K24" s="30"/>
      <c r="L24" s="33"/>
      <c r="M24" s="34"/>
      <c r="N24" s="30"/>
      <c r="O24" s="30"/>
      <c r="P24" s="31"/>
    </row>
    <row r="25" spans="1:16" s="5" customFormat="1" ht="30" customHeight="1" x14ac:dyDescent="0.2">
      <c r="A25" s="1"/>
      <c r="B25" s="25" t="s">
        <v>33</v>
      </c>
      <c r="C25" s="24" t="s">
        <v>138</v>
      </c>
      <c r="D25" s="67" t="s">
        <v>163</v>
      </c>
      <c r="E25" s="30"/>
      <c r="F25" s="30"/>
      <c r="G25" s="30"/>
      <c r="H25" s="30"/>
      <c r="I25" s="30"/>
      <c r="J25" s="30"/>
      <c r="K25" s="30"/>
      <c r="L25" s="33"/>
      <c r="M25" s="34"/>
      <c r="N25" s="30"/>
      <c r="O25" s="30"/>
      <c r="P25" s="31"/>
    </row>
    <row r="26" spans="1:16" s="5" customFormat="1" ht="30" customHeight="1" x14ac:dyDescent="0.2">
      <c r="A26" s="1"/>
      <c r="B26" s="25" t="s">
        <v>34</v>
      </c>
      <c r="C26" s="24" t="s">
        <v>139</v>
      </c>
      <c r="D26" s="67" t="s">
        <v>162</v>
      </c>
      <c r="E26" s="30"/>
      <c r="F26" s="30"/>
      <c r="G26" s="30"/>
      <c r="H26" s="30"/>
      <c r="I26" s="30"/>
      <c r="J26" s="30"/>
      <c r="K26" s="30"/>
      <c r="L26" s="33"/>
      <c r="M26" s="34"/>
      <c r="N26" s="30"/>
      <c r="O26" s="30"/>
      <c r="P26" s="31"/>
    </row>
    <row r="27" spans="1:16" s="5" customFormat="1" ht="30" customHeight="1" x14ac:dyDescent="0.2">
      <c r="A27" s="1"/>
      <c r="B27" s="25" t="s">
        <v>36</v>
      </c>
      <c r="C27" s="24" t="s">
        <v>140</v>
      </c>
      <c r="D27" s="67" t="s">
        <v>135</v>
      </c>
      <c r="E27" s="30"/>
      <c r="F27" s="30"/>
      <c r="G27" s="30"/>
      <c r="H27" s="30"/>
      <c r="I27" s="30"/>
      <c r="J27" s="30"/>
      <c r="K27" s="30"/>
      <c r="L27" s="33"/>
      <c r="M27" s="34"/>
      <c r="N27" s="30"/>
      <c r="O27" s="30"/>
      <c r="P27" s="31"/>
    </row>
    <row r="28" spans="1:16" s="5" customFormat="1" ht="30" customHeight="1" x14ac:dyDescent="0.2">
      <c r="A28" s="1"/>
      <c r="B28" s="25" t="s">
        <v>38</v>
      </c>
      <c r="C28" s="24" t="s">
        <v>161</v>
      </c>
      <c r="D28" s="67" t="s">
        <v>137</v>
      </c>
      <c r="E28" s="35"/>
      <c r="F28" s="35"/>
      <c r="G28" s="35"/>
      <c r="H28" s="36"/>
      <c r="I28" s="35"/>
      <c r="J28" s="35"/>
      <c r="K28" s="35"/>
      <c r="L28" s="37"/>
      <c r="M28" s="38"/>
      <c r="N28" s="35"/>
      <c r="O28" s="35"/>
      <c r="P28" s="39"/>
    </row>
    <row r="29" spans="1:16" s="5" customFormat="1" ht="38.25" customHeight="1" x14ac:dyDescent="0.2">
      <c r="A29" s="1"/>
      <c r="B29" s="25" t="s">
        <v>41</v>
      </c>
      <c r="C29" s="24" t="s">
        <v>27</v>
      </c>
      <c r="D29" s="66" t="s">
        <v>182</v>
      </c>
      <c r="E29" s="32">
        <f t="shared" ref="E29:I29" si="17">SUM(E30:E37)</f>
        <v>0</v>
      </c>
      <c r="F29" s="32">
        <f t="shared" si="17"/>
        <v>0</v>
      </c>
      <c r="G29" s="32">
        <f t="shared" si="17"/>
        <v>0</v>
      </c>
      <c r="H29" s="32">
        <f t="shared" si="17"/>
        <v>0</v>
      </c>
      <c r="I29" s="32">
        <f t="shared" si="17"/>
        <v>0</v>
      </c>
      <c r="J29" s="32">
        <f>SUM(J30:J37)</f>
        <v>0</v>
      </c>
      <c r="K29" s="32">
        <f t="shared" ref="K29" si="18">SUM(K30:K37)</f>
        <v>0</v>
      </c>
      <c r="L29" s="51">
        <f t="shared" ref="L29" si="19">SUM(L30:L37)</f>
        <v>0</v>
      </c>
      <c r="M29" s="32">
        <f t="shared" ref="M29" si="20">SUM(M30:M37)</f>
        <v>0</v>
      </c>
      <c r="N29" s="32">
        <f>SUM(N30:N37)</f>
        <v>0</v>
      </c>
      <c r="O29" s="32">
        <f t="shared" ref="O29" si="21">SUM(O30:O37)</f>
        <v>0</v>
      </c>
      <c r="P29" s="55">
        <f t="shared" ref="P29" si="22">SUM(P30:P37)</f>
        <v>0</v>
      </c>
    </row>
    <row r="30" spans="1:16" s="5" customFormat="1" ht="30" customHeight="1" x14ac:dyDescent="0.2">
      <c r="A30" s="1"/>
      <c r="B30" s="25" t="s">
        <v>42</v>
      </c>
      <c r="C30" s="24" t="s">
        <v>29</v>
      </c>
      <c r="D30" s="67" t="s">
        <v>131</v>
      </c>
      <c r="E30" s="30"/>
      <c r="F30" s="30"/>
      <c r="G30" s="30"/>
      <c r="H30" s="30"/>
      <c r="I30" s="30"/>
      <c r="J30" s="30"/>
      <c r="K30" s="30"/>
      <c r="L30" s="33"/>
      <c r="M30" s="34"/>
      <c r="N30" s="30"/>
      <c r="O30" s="30"/>
      <c r="P30" s="31"/>
    </row>
    <row r="31" spans="1:16" s="5" customFormat="1" ht="30" customHeight="1" x14ac:dyDescent="0.2">
      <c r="A31" s="1"/>
      <c r="B31" s="25" t="s">
        <v>43</v>
      </c>
      <c r="C31" s="24" t="s">
        <v>31</v>
      </c>
      <c r="D31" s="67" t="s">
        <v>132</v>
      </c>
      <c r="E31" s="30"/>
      <c r="F31" s="30"/>
      <c r="G31" s="30"/>
      <c r="H31" s="30"/>
      <c r="I31" s="30"/>
      <c r="J31" s="30"/>
      <c r="K31" s="30"/>
      <c r="L31" s="33"/>
      <c r="M31" s="34"/>
      <c r="N31" s="30"/>
      <c r="O31" s="30"/>
      <c r="P31" s="31"/>
    </row>
    <row r="32" spans="1:16" s="5" customFormat="1" ht="30" customHeight="1" x14ac:dyDescent="0.2">
      <c r="A32" s="1"/>
      <c r="B32" s="25" t="s">
        <v>46</v>
      </c>
      <c r="C32" s="24" t="s">
        <v>32</v>
      </c>
      <c r="D32" s="67" t="s">
        <v>133</v>
      </c>
      <c r="E32" s="30"/>
      <c r="F32" s="30"/>
      <c r="G32" s="30"/>
      <c r="H32" s="30"/>
      <c r="I32" s="30"/>
      <c r="J32" s="30"/>
      <c r="K32" s="30"/>
      <c r="L32" s="33"/>
      <c r="M32" s="34"/>
      <c r="N32" s="30"/>
      <c r="O32" s="30"/>
      <c r="P32" s="31"/>
    </row>
    <row r="33" spans="1:16" s="5" customFormat="1" ht="30" customHeight="1" x14ac:dyDescent="0.2">
      <c r="A33" s="1"/>
      <c r="B33" s="25" t="s">
        <v>47</v>
      </c>
      <c r="C33" s="24" t="s">
        <v>141</v>
      </c>
      <c r="D33" s="67" t="s">
        <v>134</v>
      </c>
      <c r="E33" s="30"/>
      <c r="F33" s="30"/>
      <c r="G33" s="30"/>
      <c r="H33" s="30"/>
      <c r="I33" s="30"/>
      <c r="J33" s="30"/>
      <c r="K33" s="30"/>
      <c r="L33" s="33"/>
      <c r="M33" s="34"/>
      <c r="N33" s="30"/>
      <c r="O33" s="30"/>
      <c r="P33" s="31"/>
    </row>
    <row r="34" spans="1:16" s="5" customFormat="1" ht="30" customHeight="1" x14ac:dyDescent="0.2">
      <c r="A34" s="1"/>
      <c r="B34" s="25" t="s">
        <v>48</v>
      </c>
      <c r="C34" s="24" t="s">
        <v>142</v>
      </c>
      <c r="D34" s="67" t="s">
        <v>163</v>
      </c>
      <c r="E34" s="30"/>
      <c r="F34" s="30"/>
      <c r="G34" s="30"/>
      <c r="H34" s="30"/>
      <c r="I34" s="30"/>
      <c r="J34" s="30"/>
      <c r="K34" s="30"/>
      <c r="L34" s="33"/>
      <c r="M34" s="34"/>
      <c r="N34" s="30"/>
      <c r="O34" s="30"/>
      <c r="P34" s="31"/>
    </row>
    <row r="35" spans="1:16" s="5" customFormat="1" ht="30" customHeight="1" x14ac:dyDescent="0.2">
      <c r="A35" s="1"/>
      <c r="B35" s="25" t="s">
        <v>50</v>
      </c>
      <c r="C35" s="24" t="s">
        <v>143</v>
      </c>
      <c r="D35" s="67" t="s">
        <v>162</v>
      </c>
      <c r="E35" s="30"/>
      <c r="F35" s="30"/>
      <c r="G35" s="30"/>
      <c r="H35" s="30"/>
      <c r="I35" s="30"/>
      <c r="J35" s="30"/>
      <c r="K35" s="30"/>
      <c r="L35" s="33"/>
      <c r="M35" s="34"/>
      <c r="N35" s="30"/>
      <c r="O35" s="30"/>
      <c r="P35" s="31"/>
    </row>
    <row r="36" spans="1:16" s="5" customFormat="1" ht="30" customHeight="1" x14ac:dyDescent="0.2">
      <c r="A36" s="1"/>
      <c r="B36" s="25" t="s">
        <v>52</v>
      </c>
      <c r="C36" s="24" t="s">
        <v>144</v>
      </c>
      <c r="D36" s="67" t="s">
        <v>135</v>
      </c>
      <c r="E36" s="30"/>
      <c r="F36" s="30"/>
      <c r="G36" s="30"/>
      <c r="H36" s="30"/>
      <c r="I36" s="30"/>
      <c r="J36" s="30"/>
      <c r="K36" s="30"/>
      <c r="L36" s="33"/>
      <c r="M36" s="34"/>
      <c r="N36" s="30"/>
      <c r="O36" s="30"/>
      <c r="P36" s="31"/>
    </row>
    <row r="37" spans="1:16" s="5" customFormat="1" ht="30" customHeight="1" x14ac:dyDescent="0.2">
      <c r="A37" s="1"/>
      <c r="B37" s="25" t="s">
        <v>54</v>
      </c>
      <c r="C37" s="24" t="s">
        <v>158</v>
      </c>
      <c r="D37" s="67" t="s">
        <v>137</v>
      </c>
      <c r="E37" s="35"/>
      <c r="F37" s="35"/>
      <c r="G37" s="35"/>
      <c r="H37" s="36"/>
      <c r="I37" s="35"/>
      <c r="J37" s="35"/>
      <c r="K37" s="35"/>
      <c r="L37" s="37"/>
      <c r="M37" s="38"/>
      <c r="N37" s="35"/>
      <c r="O37" s="35"/>
      <c r="P37" s="39"/>
    </row>
    <row r="38" spans="1:16" s="5" customFormat="1" ht="38.25" customHeight="1" x14ac:dyDescent="0.2">
      <c r="A38" s="1"/>
      <c r="B38" s="25" t="s">
        <v>55</v>
      </c>
      <c r="C38" s="24" t="s">
        <v>35</v>
      </c>
      <c r="D38" s="66" t="s">
        <v>183</v>
      </c>
      <c r="E38" s="32">
        <f t="shared" ref="E38:I38" si="23">SUM(E39:E46)</f>
        <v>0</v>
      </c>
      <c r="F38" s="32">
        <f t="shared" si="23"/>
        <v>0</v>
      </c>
      <c r="G38" s="32">
        <f t="shared" si="23"/>
        <v>0</v>
      </c>
      <c r="H38" s="32">
        <f t="shared" si="23"/>
        <v>0</v>
      </c>
      <c r="I38" s="32">
        <f t="shared" si="23"/>
        <v>0</v>
      </c>
      <c r="J38" s="32">
        <f>SUM(J39:J46)</f>
        <v>0</v>
      </c>
      <c r="K38" s="32">
        <f t="shared" ref="K38" si="24">SUM(K39:K46)</f>
        <v>0</v>
      </c>
      <c r="L38" s="51">
        <f t="shared" ref="L38" si="25">SUM(L39:L46)</f>
        <v>0</v>
      </c>
      <c r="M38" s="32">
        <f t="shared" ref="M38" si="26">SUM(M39:M46)</f>
        <v>0</v>
      </c>
      <c r="N38" s="32">
        <f>SUM(N39:N46)</f>
        <v>0</v>
      </c>
      <c r="O38" s="32">
        <f t="shared" ref="O38" si="27">SUM(O39:O46)</f>
        <v>0</v>
      </c>
      <c r="P38" s="55">
        <f t="shared" ref="P38" si="28">SUM(P39:P46)</f>
        <v>0</v>
      </c>
    </row>
    <row r="39" spans="1:16" s="5" customFormat="1" ht="30" customHeight="1" x14ac:dyDescent="0.2">
      <c r="A39" s="1"/>
      <c r="B39" s="25" t="s">
        <v>56</v>
      </c>
      <c r="C39" s="24" t="s">
        <v>37</v>
      </c>
      <c r="D39" s="67" t="s">
        <v>131</v>
      </c>
      <c r="E39" s="30"/>
      <c r="F39" s="30"/>
      <c r="G39" s="30"/>
      <c r="H39" s="30"/>
      <c r="I39" s="30"/>
      <c r="J39" s="30"/>
      <c r="K39" s="30"/>
      <c r="L39" s="33"/>
      <c r="M39" s="34"/>
      <c r="N39" s="30"/>
      <c r="O39" s="30"/>
      <c r="P39" s="31"/>
    </row>
    <row r="40" spans="1:16" s="5" customFormat="1" ht="30" customHeight="1" x14ac:dyDescent="0.2">
      <c r="A40" s="1"/>
      <c r="B40" s="25" t="s">
        <v>59</v>
      </c>
      <c r="C40" s="24" t="s">
        <v>39</v>
      </c>
      <c r="D40" s="67" t="s">
        <v>132</v>
      </c>
      <c r="E40" s="30"/>
      <c r="F40" s="30"/>
      <c r="G40" s="30"/>
      <c r="H40" s="30"/>
      <c r="I40" s="30"/>
      <c r="J40" s="30"/>
      <c r="K40" s="30"/>
      <c r="L40" s="33"/>
      <c r="M40" s="34"/>
      <c r="N40" s="30"/>
      <c r="O40" s="30"/>
      <c r="P40" s="31"/>
    </row>
    <row r="41" spans="1:16" s="5" customFormat="1" ht="30" customHeight="1" x14ac:dyDescent="0.2">
      <c r="A41" s="1"/>
      <c r="B41" s="25" t="s">
        <v>60</v>
      </c>
      <c r="C41" s="24" t="s">
        <v>40</v>
      </c>
      <c r="D41" s="67" t="s">
        <v>133</v>
      </c>
      <c r="E41" s="30"/>
      <c r="F41" s="30"/>
      <c r="G41" s="30"/>
      <c r="H41" s="30"/>
      <c r="I41" s="30"/>
      <c r="J41" s="30"/>
      <c r="K41" s="30"/>
      <c r="L41" s="33"/>
      <c r="M41" s="34"/>
      <c r="N41" s="30"/>
      <c r="O41" s="30"/>
      <c r="P41" s="31"/>
    </row>
    <row r="42" spans="1:16" s="5" customFormat="1" ht="30" customHeight="1" x14ac:dyDescent="0.2">
      <c r="A42" s="1"/>
      <c r="B42" s="25" t="s">
        <v>61</v>
      </c>
      <c r="C42" s="24" t="s">
        <v>44</v>
      </c>
      <c r="D42" s="67" t="s">
        <v>134</v>
      </c>
      <c r="E42" s="30"/>
      <c r="F42" s="30"/>
      <c r="G42" s="30"/>
      <c r="H42" s="30"/>
      <c r="I42" s="30"/>
      <c r="J42" s="30"/>
      <c r="K42" s="30"/>
      <c r="L42" s="33"/>
      <c r="M42" s="34"/>
      <c r="N42" s="30"/>
      <c r="O42" s="30"/>
      <c r="P42" s="31"/>
    </row>
    <row r="43" spans="1:16" s="5" customFormat="1" ht="30" customHeight="1" x14ac:dyDescent="0.2">
      <c r="A43" s="1"/>
      <c r="B43" s="25" t="s">
        <v>62</v>
      </c>
      <c r="C43" s="24" t="s">
        <v>45</v>
      </c>
      <c r="D43" s="67" t="s">
        <v>163</v>
      </c>
      <c r="E43" s="30"/>
      <c r="F43" s="30"/>
      <c r="G43" s="30"/>
      <c r="H43" s="30"/>
      <c r="I43" s="30"/>
      <c r="J43" s="30"/>
      <c r="K43" s="30"/>
      <c r="L43" s="33"/>
      <c r="M43" s="34"/>
      <c r="N43" s="30"/>
      <c r="O43" s="30"/>
      <c r="P43" s="31"/>
    </row>
    <row r="44" spans="1:16" s="5" customFormat="1" ht="30" customHeight="1" x14ac:dyDescent="0.2">
      <c r="A44" s="1"/>
      <c r="B44" s="25" t="s">
        <v>63</v>
      </c>
      <c r="C44" s="24" t="s">
        <v>49</v>
      </c>
      <c r="D44" s="67" t="s">
        <v>162</v>
      </c>
      <c r="E44" s="30"/>
      <c r="F44" s="30"/>
      <c r="G44" s="30"/>
      <c r="H44" s="30"/>
      <c r="I44" s="30"/>
      <c r="J44" s="30"/>
      <c r="K44" s="30"/>
      <c r="L44" s="33"/>
      <c r="M44" s="34"/>
      <c r="N44" s="30"/>
      <c r="O44" s="30"/>
      <c r="P44" s="31"/>
    </row>
    <row r="45" spans="1:16" s="5" customFormat="1" ht="30" customHeight="1" x14ac:dyDescent="0.2">
      <c r="A45" s="1"/>
      <c r="B45" s="25" t="s">
        <v>64</v>
      </c>
      <c r="C45" s="24" t="s">
        <v>51</v>
      </c>
      <c r="D45" s="67" t="s">
        <v>135</v>
      </c>
      <c r="E45" s="30"/>
      <c r="F45" s="30"/>
      <c r="G45" s="30"/>
      <c r="H45" s="30"/>
      <c r="I45" s="30"/>
      <c r="J45" s="30"/>
      <c r="K45" s="30"/>
      <c r="L45" s="33"/>
      <c r="M45" s="34"/>
      <c r="N45" s="30"/>
      <c r="O45" s="30"/>
      <c r="P45" s="31"/>
    </row>
    <row r="46" spans="1:16" ht="30" customHeight="1" x14ac:dyDescent="0.25">
      <c r="B46" s="25" t="s">
        <v>65</v>
      </c>
      <c r="C46" s="24" t="s">
        <v>53</v>
      </c>
      <c r="D46" s="69" t="s">
        <v>137</v>
      </c>
      <c r="E46" s="35"/>
      <c r="F46" s="35"/>
      <c r="G46" s="35"/>
      <c r="H46" s="36"/>
      <c r="I46" s="35"/>
      <c r="J46" s="35"/>
      <c r="K46" s="35"/>
      <c r="L46" s="37"/>
      <c r="M46" s="56"/>
      <c r="N46" s="35"/>
      <c r="O46" s="35"/>
      <c r="P46" s="39"/>
    </row>
    <row r="47" spans="1:16" s="5" customFormat="1" ht="38.25" customHeight="1" x14ac:dyDescent="0.2">
      <c r="A47" s="1"/>
      <c r="B47" s="25" t="s">
        <v>66</v>
      </c>
      <c r="C47" s="24" t="s">
        <v>57</v>
      </c>
      <c r="D47" s="66" t="s">
        <v>184</v>
      </c>
      <c r="E47" s="53">
        <f t="shared" ref="E47:I47" si="29">SUM(E48:E55)</f>
        <v>0</v>
      </c>
      <c r="F47" s="53">
        <f t="shared" si="29"/>
        <v>0</v>
      </c>
      <c r="G47" s="53">
        <f t="shared" si="29"/>
        <v>0</v>
      </c>
      <c r="H47" s="53">
        <f t="shared" si="29"/>
        <v>0</v>
      </c>
      <c r="I47" s="53">
        <f t="shared" si="29"/>
        <v>0</v>
      </c>
      <c r="J47" s="53">
        <f>SUM(J48:J55)</f>
        <v>0</v>
      </c>
      <c r="K47" s="53">
        <f t="shared" ref="K47" si="30">SUM(K48:K55)</f>
        <v>0</v>
      </c>
      <c r="L47" s="54">
        <f t="shared" ref="L47" si="31">SUM(L48:L55)</f>
        <v>0</v>
      </c>
      <c r="M47" s="53">
        <f t="shared" ref="M47" si="32">SUM(M48:M55)</f>
        <v>0</v>
      </c>
      <c r="N47" s="53">
        <f>SUM(N48:N55)</f>
        <v>0</v>
      </c>
      <c r="O47" s="53">
        <f t="shared" ref="O47" si="33">SUM(O48:O55)</f>
        <v>0</v>
      </c>
      <c r="P47" s="55">
        <f t="shared" ref="P47" si="34">SUM(P48:P55)</f>
        <v>0</v>
      </c>
    </row>
    <row r="48" spans="1:16" s="5" customFormat="1" ht="30" customHeight="1" x14ac:dyDescent="0.2">
      <c r="A48" s="1"/>
      <c r="B48" s="25" t="s">
        <v>67</v>
      </c>
      <c r="C48" s="24" t="s">
        <v>58</v>
      </c>
      <c r="D48" s="67" t="s">
        <v>131</v>
      </c>
      <c r="E48" s="30"/>
      <c r="F48" s="30"/>
      <c r="G48" s="30"/>
      <c r="H48" s="30"/>
      <c r="I48" s="30"/>
      <c r="J48" s="30"/>
      <c r="K48" s="30"/>
      <c r="L48" s="33"/>
      <c r="M48" s="34"/>
      <c r="N48" s="30"/>
      <c r="O48" s="30"/>
      <c r="P48" s="31"/>
    </row>
    <row r="49" spans="1:16" s="5" customFormat="1" ht="30" customHeight="1" x14ac:dyDescent="0.2">
      <c r="A49" s="1"/>
      <c r="B49" s="25" t="s">
        <v>69</v>
      </c>
      <c r="C49" s="24" t="s">
        <v>68</v>
      </c>
      <c r="D49" s="67" t="s">
        <v>132</v>
      </c>
      <c r="E49" s="30"/>
      <c r="F49" s="30"/>
      <c r="G49" s="30"/>
      <c r="H49" s="30"/>
      <c r="I49" s="30"/>
      <c r="J49" s="30"/>
      <c r="K49" s="30"/>
      <c r="L49" s="33"/>
      <c r="M49" s="34"/>
      <c r="N49" s="30"/>
      <c r="O49" s="30"/>
      <c r="P49" s="31"/>
    </row>
    <row r="50" spans="1:16" s="5" customFormat="1" ht="30" customHeight="1" x14ac:dyDescent="0.2">
      <c r="A50" s="1"/>
      <c r="B50" s="25" t="s">
        <v>70</v>
      </c>
      <c r="C50" s="24" t="s">
        <v>145</v>
      </c>
      <c r="D50" s="67" t="s">
        <v>133</v>
      </c>
      <c r="E50" s="30"/>
      <c r="F50" s="30"/>
      <c r="G50" s="30"/>
      <c r="H50" s="30"/>
      <c r="I50" s="30"/>
      <c r="J50" s="30"/>
      <c r="K50" s="30"/>
      <c r="L50" s="33"/>
      <c r="M50" s="34"/>
      <c r="N50" s="30"/>
      <c r="O50" s="30"/>
      <c r="P50" s="31"/>
    </row>
    <row r="51" spans="1:16" s="5" customFormat="1" ht="30" customHeight="1" x14ac:dyDescent="0.2">
      <c r="A51" s="1"/>
      <c r="B51" s="25" t="s">
        <v>71</v>
      </c>
      <c r="C51" s="24" t="s">
        <v>146</v>
      </c>
      <c r="D51" s="67" t="s">
        <v>134</v>
      </c>
      <c r="E51" s="30"/>
      <c r="F51" s="30"/>
      <c r="G51" s="30"/>
      <c r="H51" s="30"/>
      <c r="I51" s="30"/>
      <c r="J51" s="30"/>
      <c r="K51" s="30"/>
      <c r="L51" s="33"/>
      <c r="M51" s="34"/>
      <c r="N51" s="30"/>
      <c r="O51" s="30"/>
      <c r="P51" s="31"/>
    </row>
    <row r="52" spans="1:16" s="5" customFormat="1" ht="30" customHeight="1" x14ac:dyDescent="0.2">
      <c r="A52" s="1"/>
      <c r="B52" s="25" t="s">
        <v>72</v>
      </c>
      <c r="C52" s="24" t="s">
        <v>147</v>
      </c>
      <c r="D52" s="67" t="s">
        <v>163</v>
      </c>
      <c r="E52" s="30"/>
      <c r="F52" s="30"/>
      <c r="G52" s="30"/>
      <c r="H52" s="30"/>
      <c r="I52" s="30"/>
      <c r="J52" s="30"/>
      <c r="K52" s="30"/>
      <c r="L52" s="33"/>
      <c r="M52" s="34"/>
      <c r="N52" s="30"/>
      <c r="O52" s="30"/>
      <c r="P52" s="31"/>
    </row>
    <row r="53" spans="1:16" s="5" customFormat="1" ht="30" customHeight="1" x14ac:dyDescent="0.2">
      <c r="A53" s="1"/>
      <c r="B53" s="25" t="s">
        <v>73</v>
      </c>
      <c r="C53" s="24" t="s">
        <v>148</v>
      </c>
      <c r="D53" s="67" t="s">
        <v>162</v>
      </c>
      <c r="E53" s="30"/>
      <c r="F53" s="30"/>
      <c r="G53" s="30"/>
      <c r="H53" s="30"/>
      <c r="I53" s="30"/>
      <c r="J53" s="30"/>
      <c r="K53" s="30"/>
      <c r="L53" s="33"/>
      <c r="M53" s="34"/>
      <c r="N53" s="30"/>
      <c r="O53" s="30"/>
      <c r="P53" s="31"/>
    </row>
    <row r="54" spans="1:16" s="5" customFormat="1" ht="30" customHeight="1" x14ac:dyDescent="0.2">
      <c r="A54" s="1"/>
      <c r="B54" s="25" t="s">
        <v>74</v>
      </c>
      <c r="C54" s="24" t="s">
        <v>149</v>
      </c>
      <c r="D54" s="67" t="s">
        <v>135</v>
      </c>
      <c r="E54" s="30"/>
      <c r="F54" s="30"/>
      <c r="G54" s="30"/>
      <c r="H54" s="30"/>
      <c r="I54" s="30"/>
      <c r="J54" s="30"/>
      <c r="K54" s="30"/>
      <c r="L54" s="33"/>
      <c r="M54" s="34"/>
      <c r="N54" s="30"/>
      <c r="O54" s="30"/>
      <c r="P54" s="31"/>
    </row>
    <row r="55" spans="1:16" ht="30" customHeight="1" x14ac:dyDescent="0.25">
      <c r="B55" s="25" t="s">
        <v>75</v>
      </c>
      <c r="C55" s="24" t="s">
        <v>165</v>
      </c>
      <c r="D55" s="69" t="s">
        <v>137</v>
      </c>
      <c r="E55" s="35"/>
      <c r="F55" s="35"/>
      <c r="G55" s="35"/>
      <c r="H55" s="36"/>
      <c r="I55" s="35"/>
      <c r="J55" s="35"/>
      <c r="K55" s="35"/>
      <c r="L55" s="37"/>
      <c r="M55" s="56"/>
      <c r="N55" s="35"/>
      <c r="O55" s="35"/>
      <c r="P55" s="39"/>
    </row>
    <row r="56" spans="1:16" ht="38.25" customHeight="1" x14ac:dyDescent="0.25">
      <c r="B56" s="25" t="s">
        <v>76</v>
      </c>
      <c r="C56" s="24" t="s">
        <v>80</v>
      </c>
      <c r="D56" s="66" t="s">
        <v>185</v>
      </c>
      <c r="E56" s="53">
        <f t="shared" ref="E56:I56" si="35">SUM(E57:E64)</f>
        <v>0</v>
      </c>
      <c r="F56" s="53">
        <f t="shared" si="35"/>
        <v>0</v>
      </c>
      <c r="G56" s="53">
        <f t="shared" si="35"/>
        <v>0</v>
      </c>
      <c r="H56" s="53">
        <f t="shared" si="35"/>
        <v>0</v>
      </c>
      <c r="I56" s="53">
        <f t="shared" si="35"/>
        <v>0</v>
      </c>
      <c r="J56" s="53">
        <f>SUM(J57:J64)</f>
        <v>0</v>
      </c>
      <c r="K56" s="53">
        <f t="shared" ref="K56" si="36">SUM(K57:K64)</f>
        <v>0</v>
      </c>
      <c r="L56" s="54">
        <f t="shared" ref="L56" si="37">SUM(L57:L64)</f>
        <v>0</v>
      </c>
      <c r="M56" s="53">
        <f>SUM(M57:M64)</f>
        <v>0</v>
      </c>
      <c r="N56" s="53">
        <f>SUM(N57:N64)</f>
        <v>0</v>
      </c>
      <c r="O56" s="53">
        <f t="shared" ref="O56" si="38">SUM(O57:O64)</f>
        <v>0</v>
      </c>
      <c r="P56" s="55">
        <f t="shared" ref="P56" si="39">SUM(P57:P64)</f>
        <v>0</v>
      </c>
    </row>
    <row r="57" spans="1:16" ht="30" customHeight="1" x14ac:dyDescent="0.25">
      <c r="B57" s="25" t="s">
        <v>77</v>
      </c>
      <c r="C57" s="24" t="s">
        <v>82</v>
      </c>
      <c r="D57" s="67" t="s">
        <v>131</v>
      </c>
      <c r="E57" s="30"/>
      <c r="F57" s="30"/>
      <c r="G57" s="30"/>
      <c r="H57" s="30"/>
      <c r="I57" s="30"/>
      <c r="J57" s="30"/>
      <c r="K57" s="30"/>
      <c r="L57" s="33"/>
      <c r="M57" s="34"/>
      <c r="N57" s="30"/>
      <c r="O57" s="30"/>
      <c r="P57" s="31"/>
    </row>
    <row r="58" spans="1:16" ht="30" customHeight="1" x14ac:dyDescent="0.25">
      <c r="B58" s="25" t="s">
        <v>78</v>
      </c>
      <c r="C58" s="24" t="s">
        <v>84</v>
      </c>
      <c r="D58" s="67" t="s">
        <v>132</v>
      </c>
      <c r="E58" s="30"/>
      <c r="F58" s="30"/>
      <c r="G58" s="30"/>
      <c r="H58" s="30"/>
      <c r="I58" s="30"/>
      <c r="J58" s="30"/>
      <c r="K58" s="30"/>
      <c r="L58" s="33"/>
      <c r="M58" s="34"/>
      <c r="N58" s="30"/>
      <c r="O58" s="30"/>
      <c r="P58" s="31"/>
    </row>
    <row r="59" spans="1:16" ht="30" customHeight="1" x14ac:dyDescent="0.25">
      <c r="B59" s="25" t="s">
        <v>79</v>
      </c>
      <c r="C59" s="24" t="s">
        <v>86</v>
      </c>
      <c r="D59" s="67" t="s">
        <v>133</v>
      </c>
      <c r="E59" s="30"/>
      <c r="F59" s="30"/>
      <c r="G59" s="30"/>
      <c r="H59" s="30"/>
      <c r="I59" s="30"/>
      <c r="J59" s="30"/>
      <c r="K59" s="30"/>
      <c r="L59" s="33"/>
      <c r="M59" s="34"/>
      <c r="N59" s="30"/>
      <c r="O59" s="30"/>
      <c r="P59" s="31"/>
    </row>
    <row r="60" spans="1:16" ht="30" customHeight="1" x14ac:dyDescent="0.25">
      <c r="B60" s="25" t="s">
        <v>81</v>
      </c>
      <c r="C60" s="24" t="s">
        <v>88</v>
      </c>
      <c r="D60" s="67" t="s">
        <v>134</v>
      </c>
      <c r="E60" s="30"/>
      <c r="F60" s="30"/>
      <c r="G60" s="30"/>
      <c r="H60" s="30"/>
      <c r="I60" s="30"/>
      <c r="J60" s="30"/>
      <c r="K60" s="30"/>
      <c r="L60" s="33"/>
      <c r="M60" s="34"/>
      <c r="N60" s="30"/>
      <c r="O60" s="30"/>
      <c r="P60" s="31"/>
    </row>
    <row r="61" spans="1:16" s="5" customFormat="1" ht="30" customHeight="1" x14ac:dyDescent="0.2">
      <c r="A61" s="1"/>
      <c r="B61" s="25" t="s">
        <v>83</v>
      </c>
      <c r="C61" s="24" t="s">
        <v>90</v>
      </c>
      <c r="D61" s="67" t="s">
        <v>163</v>
      </c>
      <c r="E61" s="30"/>
      <c r="F61" s="30"/>
      <c r="G61" s="30"/>
      <c r="H61" s="30"/>
      <c r="I61" s="30"/>
      <c r="J61" s="30"/>
      <c r="K61" s="30"/>
      <c r="L61" s="33"/>
      <c r="M61" s="34"/>
      <c r="N61" s="30"/>
      <c r="O61" s="30"/>
      <c r="P61" s="31"/>
    </row>
    <row r="62" spans="1:16" ht="30" customHeight="1" x14ac:dyDescent="0.25">
      <c r="B62" s="25" t="s">
        <v>85</v>
      </c>
      <c r="C62" s="24" t="s">
        <v>92</v>
      </c>
      <c r="D62" s="67" t="s">
        <v>162</v>
      </c>
      <c r="E62" s="30"/>
      <c r="F62" s="30"/>
      <c r="G62" s="30"/>
      <c r="H62" s="30"/>
      <c r="I62" s="30"/>
      <c r="J62" s="30"/>
      <c r="K62" s="30"/>
      <c r="L62" s="33"/>
      <c r="M62" s="34"/>
      <c r="N62" s="30"/>
      <c r="O62" s="30"/>
      <c r="P62" s="31"/>
    </row>
    <row r="63" spans="1:16" ht="30" customHeight="1" x14ac:dyDescent="0.25">
      <c r="B63" s="25" t="s">
        <v>87</v>
      </c>
      <c r="C63" s="24" t="s">
        <v>94</v>
      </c>
      <c r="D63" s="67" t="s">
        <v>135</v>
      </c>
      <c r="E63" s="30"/>
      <c r="F63" s="30"/>
      <c r="G63" s="30"/>
      <c r="H63" s="30"/>
      <c r="I63" s="30"/>
      <c r="J63" s="30"/>
      <c r="K63" s="30"/>
      <c r="L63" s="33"/>
      <c r="M63" s="34"/>
      <c r="N63" s="30"/>
      <c r="O63" s="30"/>
      <c r="P63" s="31"/>
    </row>
    <row r="64" spans="1:16" ht="30" customHeight="1" x14ac:dyDescent="0.25">
      <c r="B64" s="25" t="s">
        <v>89</v>
      </c>
      <c r="C64" s="24" t="s">
        <v>96</v>
      </c>
      <c r="D64" s="67" t="s">
        <v>137</v>
      </c>
      <c r="E64" s="35"/>
      <c r="F64" s="35"/>
      <c r="G64" s="35"/>
      <c r="H64" s="36"/>
      <c r="I64" s="35"/>
      <c r="J64" s="35"/>
      <c r="K64" s="35"/>
      <c r="L64" s="37"/>
      <c r="M64" s="38"/>
      <c r="N64" s="35"/>
      <c r="O64" s="35"/>
      <c r="P64" s="39"/>
    </row>
    <row r="65" spans="1:17" ht="38.25" customHeight="1" x14ac:dyDescent="0.25">
      <c r="B65" s="25" t="s">
        <v>91</v>
      </c>
      <c r="C65" s="24" t="s">
        <v>101</v>
      </c>
      <c r="D65" s="68" t="s">
        <v>186</v>
      </c>
      <c r="E65" s="32">
        <f t="shared" ref="E65:I65" si="40">SUM(E66:E73)</f>
        <v>450</v>
      </c>
      <c r="F65" s="32">
        <f t="shared" si="40"/>
        <v>177.5</v>
      </c>
      <c r="G65" s="32">
        <f t="shared" si="40"/>
        <v>495.00000000000006</v>
      </c>
      <c r="H65" s="32">
        <f t="shared" si="40"/>
        <v>358.87500000000006</v>
      </c>
      <c r="I65" s="32">
        <f t="shared" si="40"/>
        <v>181.37500000000006</v>
      </c>
      <c r="J65" s="32">
        <f>SUM(J66:J73)</f>
        <v>0</v>
      </c>
      <c r="K65" s="32">
        <f t="shared" ref="K65" si="41">SUM(K66:K73)</f>
        <v>0</v>
      </c>
      <c r="L65" s="51">
        <f t="shared" ref="L65" si="42">SUM(L66:L73)</f>
        <v>0</v>
      </c>
      <c r="M65" s="32">
        <f>SUM(M66:M73)</f>
        <v>0</v>
      </c>
      <c r="N65" s="32">
        <f>SUM(N66:N73)</f>
        <v>0</v>
      </c>
      <c r="O65" s="32">
        <f t="shared" ref="O65" si="43">SUM(O66:O73)</f>
        <v>0</v>
      </c>
      <c r="P65" s="55">
        <f t="shared" ref="P65" si="44">SUM(P66:P73)</f>
        <v>0</v>
      </c>
    </row>
    <row r="66" spans="1:17" ht="30" customHeight="1" x14ac:dyDescent="0.25">
      <c r="B66" s="25" t="s">
        <v>93</v>
      </c>
      <c r="C66" s="24" t="s">
        <v>103</v>
      </c>
      <c r="D66" s="67" t="s">
        <v>131</v>
      </c>
      <c r="E66" s="30">
        <v>90</v>
      </c>
      <c r="F66" s="30">
        <f>E66*0.5</f>
        <v>45</v>
      </c>
      <c r="G66" s="30">
        <f>E66*1.1</f>
        <v>99.000000000000014</v>
      </c>
      <c r="H66" s="30">
        <f>G66*1</f>
        <v>99.000000000000014</v>
      </c>
      <c r="I66" s="30">
        <f>IF((H66-F66)&gt;0, H66-F66, 0)</f>
        <v>54.000000000000014</v>
      </c>
      <c r="J66" s="30">
        <f>IF((F66-H66)&gt;0, F66-H66, 0)</f>
        <v>0</v>
      </c>
      <c r="K66" s="30"/>
      <c r="L66" s="33"/>
      <c r="M66" s="34"/>
      <c r="N66" s="30"/>
      <c r="O66" s="30"/>
      <c r="P66" s="31"/>
    </row>
    <row r="67" spans="1:17" ht="30" customHeight="1" x14ac:dyDescent="0.25">
      <c r="B67" s="25" t="s">
        <v>95</v>
      </c>
      <c r="C67" s="24" t="s">
        <v>105</v>
      </c>
      <c r="D67" s="67" t="s">
        <v>132</v>
      </c>
      <c r="E67" s="30"/>
      <c r="F67" s="30"/>
      <c r="G67" s="30"/>
      <c r="H67" s="30"/>
      <c r="I67" s="30"/>
      <c r="J67" s="30"/>
      <c r="K67" s="30"/>
      <c r="L67" s="33"/>
      <c r="M67" s="34"/>
      <c r="N67" s="30"/>
      <c r="O67" s="30"/>
      <c r="P67" s="31"/>
    </row>
    <row r="68" spans="1:17" ht="30" customHeight="1" x14ac:dyDescent="0.25">
      <c r="B68" s="25" t="s">
        <v>97</v>
      </c>
      <c r="C68" s="24" t="s">
        <v>107</v>
      </c>
      <c r="D68" s="67" t="s">
        <v>133</v>
      </c>
      <c r="E68" s="30"/>
      <c r="F68" s="30"/>
      <c r="G68" s="30"/>
      <c r="H68" s="30"/>
      <c r="I68" s="30"/>
      <c r="J68" s="30"/>
      <c r="K68" s="30"/>
      <c r="L68" s="33"/>
      <c r="M68" s="34"/>
      <c r="N68" s="30"/>
      <c r="O68" s="30"/>
      <c r="P68" s="31"/>
    </row>
    <row r="69" spans="1:17" ht="30" customHeight="1" x14ac:dyDescent="0.25">
      <c r="B69" s="25" t="s">
        <v>98</v>
      </c>
      <c r="C69" s="24" t="s">
        <v>150</v>
      </c>
      <c r="D69" s="67" t="s">
        <v>134</v>
      </c>
      <c r="E69" s="30">
        <v>225</v>
      </c>
      <c r="F69" s="30">
        <f>E69*0.5</f>
        <v>112.5</v>
      </c>
      <c r="G69" s="30">
        <f>E69*1.1</f>
        <v>247.50000000000003</v>
      </c>
      <c r="H69" s="30">
        <f>G69*0.75</f>
        <v>185.62500000000003</v>
      </c>
      <c r="I69" s="30">
        <f>IF((H69-F69)&gt;0, H69-F69, 0)</f>
        <v>73.125000000000028</v>
      </c>
      <c r="J69" s="30">
        <f>IF((F69-H69)&gt;0, F69-H69, 0)</f>
        <v>0</v>
      </c>
      <c r="K69" s="30"/>
      <c r="L69" s="33"/>
      <c r="M69" s="34"/>
      <c r="N69" s="30"/>
      <c r="O69" s="30"/>
      <c r="P69" s="31"/>
    </row>
    <row r="70" spans="1:17" s="5" customFormat="1" ht="30" customHeight="1" x14ac:dyDescent="0.2">
      <c r="A70" s="1"/>
      <c r="B70" s="25" t="s">
        <v>99</v>
      </c>
      <c r="C70" s="24" t="s">
        <v>151</v>
      </c>
      <c r="D70" s="67" t="s">
        <v>163</v>
      </c>
      <c r="E70" s="30"/>
      <c r="F70" s="30"/>
      <c r="G70" s="30"/>
      <c r="H70" s="30"/>
      <c r="I70" s="30"/>
      <c r="J70" s="30"/>
      <c r="K70" s="30"/>
      <c r="L70" s="33"/>
      <c r="M70" s="34"/>
      <c r="N70" s="30"/>
      <c r="O70" s="30"/>
      <c r="P70" s="31"/>
    </row>
    <row r="71" spans="1:17" ht="30" customHeight="1" x14ac:dyDescent="0.25">
      <c r="B71" s="25" t="s">
        <v>100</v>
      </c>
      <c r="C71" s="24" t="s">
        <v>152</v>
      </c>
      <c r="D71" s="67" t="s">
        <v>162</v>
      </c>
      <c r="E71" s="30"/>
      <c r="F71" s="30"/>
      <c r="G71" s="30"/>
      <c r="H71" s="30"/>
      <c r="I71" s="30"/>
      <c r="J71" s="30"/>
      <c r="K71" s="30"/>
      <c r="L71" s="33"/>
      <c r="M71" s="34"/>
      <c r="N71" s="30"/>
      <c r="O71" s="30"/>
      <c r="P71" s="31"/>
    </row>
    <row r="72" spans="1:17" s="5" customFormat="1" ht="30" customHeight="1" x14ac:dyDescent="0.2">
      <c r="A72" s="1"/>
      <c r="B72" s="25" t="s">
        <v>102</v>
      </c>
      <c r="C72" s="24" t="s">
        <v>153</v>
      </c>
      <c r="D72" s="67" t="s">
        <v>135</v>
      </c>
      <c r="E72" s="30">
        <v>135</v>
      </c>
      <c r="F72" s="30">
        <f>E75*0.5</f>
        <v>20</v>
      </c>
      <c r="G72" s="30">
        <f>E72*1.1</f>
        <v>148.5</v>
      </c>
      <c r="H72" s="30">
        <f>G72*0.5</f>
        <v>74.25</v>
      </c>
      <c r="I72" s="30">
        <f>IF((H72-F72)&gt;0, H72-F72, 0)</f>
        <v>54.25</v>
      </c>
      <c r="J72" s="30">
        <f>IF((F72-H72)&gt;0, F72-H72, 0)</f>
        <v>0</v>
      </c>
      <c r="K72" s="30"/>
      <c r="L72" s="33"/>
      <c r="M72" s="34"/>
      <c r="N72" s="30"/>
      <c r="O72" s="30"/>
      <c r="P72" s="31"/>
      <c r="Q72" s="1"/>
    </row>
    <row r="73" spans="1:17" s="5" customFormat="1" ht="30" customHeight="1" x14ac:dyDescent="0.2">
      <c r="A73" s="1"/>
      <c r="B73" s="25" t="s">
        <v>104</v>
      </c>
      <c r="C73" s="24" t="s">
        <v>166</v>
      </c>
      <c r="D73" s="67" t="s">
        <v>137</v>
      </c>
      <c r="E73" s="35"/>
      <c r="F73" s="35"/>
      <c r="G73" s="35"/>
      <c r="H73" s="36"/>
      <c r="I73" s="35"/>
      <c r="J73" s="35"/>
      <c r="K73" s="35"/>
      <c r="L73" s="37"/>
      <c r="M73" s="38"/>
      <c r="N73" s="35"/>
      <c r="O73" s="35"/>
      <c r="P73" s="39"/>
      <c r="Q73" s="1"/>
    </row>
    <row r="74" spans="1:17" s="5" customFormat="1" ht="38.25" customHeight="1" x14ac:dyDescent="0.2">
      <c r="A74" s="1"/>
      <c r="B74" s="25" t="s">
        <v>106</v>
      </c>
      <c r="C74" s="24" t="s">
        <v>159</v>
      </c>
      <c r="D74" s="68" t="s">
        <v>187</v>
      </c>
      <c r="E74" s="32">
        <f>SUM(E75:E82)</f>
        <v>200</v>
      </c>
      <c r="F74" s="40">
        <v>0</v>
      </c>
      <c r="G74" s="32">
        <f>SUM(G75:G82)</f>
        <v>220</v>
      </c>
      <c r="H74" s="32">
        <f t="shared" ref="H74:I74" si="45">SUM(H75:H81)</f>
        <v>110</v>
      </c>
      <c r="I74" s="32">
        <f t="shared" si="45"/>
        <v>110</v>
      </c>
      <c r="J74" s="32">
        <f>SUM(J75:J81)</f>
        <v>0</v>
      </c>
      <c r="K74" s="32">
        <f t="shared" ref="K74" si="46">SUM(K75:K81)</f>
        <v>0</v>
      </c>
      <c r="L74" s="52">
        <f>SUM(L75:L81)</f>
        <v>0</v>
      </c>
      <c r="M74" s="32">
        <f>SUM(M75:M81)</f>
        <v>0</v>
      </c>
      <c r="N74" s="41"/>
      <c r="O74" s="32">
        <f>SUM(O75:O81)</f>
        <v>0</v>
      </c>
      <c r="P74" s="55">
        <f>SUM(P75:P81)</f>
        <v>0</v>
      </c>
      <c r="Q74" s="1"/>
    </row>
    <row r="75" spans="1:17" s="5" customFormat="1" ht="30" customHeight="1" x14ac:dyDescent="0.2">
      <c r="A75" s="1"/>
      <c r="B75" s="25" t="s">
        <v>108</v>
      </c>
      <c r="C75" s="24" t="s">
        <v>167</v>
      </c>
      <c r="D75" s="67" t="s">
        <v>131</v>
      </c>
      <c r="E75" s="30">
        <v>40</v>
      </c>
      <c r="F75" s="40">
        <v>0</v>
      </c>
      <c r="G75" s="30">
        <f>E75*1.1</f>
        <v>44</v>
      </c>
      <c r="H75" s="30">
        <f>G75*0.5</f>
        <v>22</v>
      </c>
      <c r="I75" s="30">
        <f>IF((H75-F75)&gt;0, H75-F75, 0)</f>
        <v>22</v>
      </c>
      <c r="J75" s="30">
        <f>IF((F75-H75)&gt;0, F75-H75, 0)</f>
        <v>0</v>
      </c>
      <c r="K75" s="30"/>
      <c r="L75" s="33"/>
      <c r="M75" s="34"/>
      <c r="N75" s="41"/>
      <c r="O75" s="30"/>
      <c r="P75" s="31"/>
      <c r="Q75" s="1"/>
    </row>
    <row r="76" spans="1:17" s="5" customFormat="1" ht="30" customHeight="1" x14ac:dyDescent="0.2">
      <c r="A76" s="1"/>
      <c r="B76" s="25" t="s">
        <v>109</v>
      </c>
      <c r="C76" s="24" t="s">
        <v>168</v>
      </c>
      <c r="D76" s="67" t="s">
        <v>132</v>
      </c>
      <c r="E76" s="30"/>
      <c r="F76" s="40"/>
      <c r="G76" s="30"/>
      <c r="H76" s="30"/>
      <c r="I76" s="30"/>
      <c r="J76" s="30"/>
      <c r="K76" s="30"/>
      <c r="L76" s="33"/>
      <c r="M76" s="34"/>
      <c r="N76" s="41"/>
      <c r="O76" s="30"/>
      <c r="P76" s="31"/>
      <c r="Q76" s="1"/>
    </row>
    <row r="77" spans="1:17" s="5" customFormat="1" ht="30" customHeight="1" x14ac:dyDescent="0.2">
      <c r="A77" s="1"/>
      <c r="B77" s="25" t="s">
        <v>110</v>
      </c>
      <c r="C77" s="24" t="s">
        <v>169</v>
      </c>
      <c r="D77" s="67" t="s">
        <v>133</v>
      </c>
      <c r="E77" s="30"/>
      <c r="F77" s="40"/>
      <c r="G77" s="30"/>
      <c r="H77" s="30"/>
      <c r="I77" s="30"/>
      <c r="J77" s="30"/>
      <c r="K77" s="30"/>
      <c r="L77" s="33"/>
      <c r="M77" s="34"/>
      <c r="N77" s="41"/>
      <c r="O77" s="30"/>
      <c r="P77" s="31"/>
      <c r="Q77" s="1"/>
    </row>
    <row r="78" spans="1:17" s="5" customFormat="1" ht="30" customHeight="1" x14ac:dyDescent="0.2">
      <c r="A78" s="1"/>
      <c r="B78" s="25" t="s">
        <v>111</v>
      </c>
      <c r="C78" s="24" t="s">
        <v>170</v>
      </c>
      <c r="D78" s="67" t="s">
        <v>134</v>
      </c>
      <c r="E78" s="30">
        <v>100</v>
      </c>
      <c r="F78" s="40">
        <v>0</v>
      </c>
      <c r="G78" s="30">
        <f>E78*1.1</f>
        <v>110.00000000000001</v>
      </c>
      <c r="H78" s="30">
        <f>G78*0.5</f>
        <v>55.000000000000007</v>
      </c>
      <c r="I78" s="30">
        <f>IF((H78-F78)&gt;0, H78-F78, 0)</f>
        <v>55.000000000000007</v>
      </c>
      <c r="J78" s="30">
        <f>IF((F78-H78)&gt;0, F78-H78, 0)</f>
        <v>0</v>
      </c>
      <c r="K78" s="30"/>
      <c r="L78" s="33"/>
      <c r="M78" s="34"/>
      <c r="N78" s="41"/>
      <c r="O78" s="30"/>
      <c r="P78" s="31"/>
      <c r="Q78" s="1"/>
    </row>
    <row r="79" spans="1:17" s="5" customFormat="1" ht="30" customHeight="1" x14ac:dyDescent="0.2">
      <c r="A79" s="1"/>
      <c r="B79" s="25" t="s">
        <v>112</v>
      </c>
      <c r="C79" s="24" t="s">
        <v>171</v>
      </c>
      <c r="D79" s="67" t="s">
        <v>163</v>
      </c>
      <c r="E79" s="30"/>
      <c r="F79" s="40"/>
      <c r="G79" s="30"/>
      <c r="H79" s="30"/>
      <c r="I79" s="30"/>
      <c r="J79" s="30"/>
      <c r="K79" s="30"/>
      <c r="L79" s="33"/>
      <c r="M79" s="34"/>
      <c r="N79" s="41"/>
      <c r="O79" s="30"/>
      <c r="P79" s="31"/>
    </row>
    <row r="80" spans="1:17" s="5" customFormat="1" ht="30" customHeight="1" x14ac:dyDescent="0.2">
      <c r="A80" s="1"/>
      <c r="B80" s="25" t="s">
        <v>113</v>
      </c>
      <c r="C80" s="24" t="s">
        <v>172</v>
      </c>
      <c r="D80" s="67" t="s">
        <v>162</v>
      </c>
      <c r="E80" s="30"/>
      <c r="F80" s="40"/>
      <c r="G80" s="30"/>
      <c r="H80" s="30"/>
      <c r="I80" s="30"/>
      <c r="J80" s="30"/>
      <c r="K80" s="30"/>
      <c r="L80" s="33"/>
      <c r="M80" s="34"/>
      <c r="N80" s="41"/>
      <c r="O80" s="30"/>
      <c r="P80" s="31"/>
      <c r="Q80" s="1"/>
    </row>
    <row r="81" spans="1:17" s="5" customFormat="1" ht="30" customHeight="1" x14ac:dyDescent="0.2">
      <c r="A81" s="1"/>
      <c r="B81" s="25" t="s">
        <v>114</v>
      </c>
      <c r="C81" s="24" t="s">
        <v>173</v>
      </c>
      <c r="D81" s="67" t="s">
        <v>135</v>
      </c>
      <c r="E81" s="94">
        <v>60</v>
      </c>
      <c r="F81" s="95">
        <v>0</v>
      </c>
      <c r="G81" s="30">
        <f>E81*1.1</f>
        <v>66</v>
      </c>
      <c r="H81" s="30">
        <f>G81*0.5</f>
        <v>33</v>
      </c>
      <c r="I81" s="30">
        <f>IF((H81-F81)&gt;0, H81-F81, 0)</f>
        <v>33</v>
      </c>
      <c r="J81" s="30">
        <f>IF((F81-H81)&gt;0, F81-H81, 0)</f>
        <v>0</v>
      </c>
      <c r="K81" s="30"/>
      <c r="L81" s="33"/>
      <c r="M81" s="34"/>
      <c r="N81" s="41"/>
      <c r="O81" s="30"/>
      <c r="P81" s="31"/>
      <c r="Q81" s="1"/>
    </row>
    <row r="82" spans="1:17" s="5" customFormat="1" ht="30" customHeight="1" x14ac:dyDescent="0.2">
      <c r="A82" s="1"/>
      <c r="B82" s="25" t="s">
        <v>188</v>
      </c>
      <c r="C82" s="24" t="s">
        <v>174</v>
      </c>
      <c r="D82" s="69" t="s">
        <v>137</v>
      </c>
      <c r="E82" s="30"/>
      <c r="F82" s="40"/>
      <c r="G82" s="30"/>
      <c r="H82" s="40"/>
      <c r="I82" s="41"/>
      <c r="J82" s="41"/>
      <c r="K82" s="41"/>
      <c r="L82" s="42"/>
      <c r="M82" s="43"/>
      <c r="N82" s="41"/>
      <c r="O82" s="41"/>
      <c r="P82" s="44"/>
      <c r="Q82" s="1"/>
    </row>
    <row r="83" spans="1:17" ht="30" customHeight="1" x14ac:dyDescent="0.25">
      <c r="B83" s="79" t="s">
        <v>160</v>
      </c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1"/>
    </row>
    <row r="84" spans="1:17" ht="30" customHeight="1" x14ac:dyDescent="0.25">
      <c r="B84" s="25" t="s">
        <v>115</v>
      </c>
      <c r="C84" s="24" t="s">
        <v>154</v>
      </c>
      <c r="D84" s="28" t="s">
        <v>155</v>
      </c>
      <c r="E84" s="30"/>
      <c r="F84" s="40"/>
      <c r="G84" s="30"/>
      <c r="H84" s="40"/>
      <c r="I84" s="41"/>
      <c r="J84" s="41"/>
      <c r="K84" s="41"/>
      <c r="L84" s="42"/>
      <c r="M84" s="43"/>
      <c r="N84" s="41"/>
      <c r="O84" s="41"/>
      <c r="P84" s="44"/>
    </row>
    <row r="85" spans="1:17" ht="30" customHeight="1" x14ac:dyDescent="0.25">
      <c r="B85" s="25" t="s">
        <v>116</v>
      </c>
      <c r="C85" s="24" t="s">
        <v>175</v>
      </c>
      <c r="D85" s="28" t="s">
        <v>156</v>
      </c>
      <c r="E85" s="30"/>
      <c r="F85" s="40"/>
      <c r="G85" s="30"/>
      <c r="H85" s="40"/>
      <c r="I85" s="61"/>
      <c r="J85" s="61"/>
      <c r="K85" s="61"/>
      <c r="L85" s="62"/>
      <c r="M85" s="43"/>
      <c r="N85" s="41"/>
      <c r="O85" s="41"/>
      <c r="P85" s="44"/>
    </row>
    <row r="86" spans="1:17" ht="30" customHeight="1" thickBot="1" x14ac:dyDescent="0.3">
      <c r="B86" s="26" t="s">
        <v>117</v>
      </c>
      <c r="C86" s="27" t="s">
        <v>176</v>
      </c>
      <c r="D86" s="29" t="s">
        <v>157</v>
      </c>
      <c r="E86" s="45"/>
      <c r="F86" s="46"/>
      <c r="G86" s="45"/>
      <c r="H86" s="46"/>
      <c r="I86" s="47"/>
      <c r="J86" s="47"/>
      <c r="K86" s="47"/>
      <c r="L86" s="48"/>
      <c r="M86" s="49"/>
      <c r="N86" s="47"/>
      <c r="O86" s="47"/>
      <c r="P86" s="50"/>
    </row>
  </sheetData>
  <mergeCells count="16">
    <mergeCell ref="B83:P83"/>
    <mergeCell ref="M6:P6"/>
    <mergeCell ref="B2:P2"/>
    <mergeCell ref="B8:B9"/>
    <mergeCell ref="C8:C9"/>
    <mergeCell ref="D8:D9"/>
    <mergeCell ref="B6:C7"/>
    <mergeCell ref="D6:D7"/>
    <mergeCell ref="E6:E7"/>
    <mergeCell ref="F6:F7"/>
    <mergeCell ref="G6:G7"/>
    <mergeCell ref="H6:H7"/>
    <mergeCell ref="I6:I7"/>
    <mergeCell ref="J6:J7"/>
    <mergeCell ref="K6:K7"/>
    <mergeCell ref="L6:L7"/>
  </mergeCells>
  <pageMargins left="0.70866141732283472" right="0.70866141732283472" top="0.74803149606299213" bottom="0.74803149606299213" header="0.31496062992125984" footer="0.31496062992125984"/>
  <pageSetup paperSize="9" scale="2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6"/>
  <sheetViews>
    <sheetView showGridLines="0" topLeftCell="B1" zoomScale="60" zoomScaleNormal="60" workbookViewId="0">
      <pane xSplit="3" ySplit="9" topLeftCell="E10" activePane="bottomRight" state="frozen"/>
      <selection activeCell="B1" sqref="B1"/>
      <selection pane="topRight" activeCell="E1" sqref="E1"/>
      <selection pane="bottomLeft" activeCell="B10" sqref="B10"/>
      <selection pane="bottomRight" activeCell="I10" sqref="I10"/>
    </sheetView>
  </sheetViews>
  <sheetFormatPr defaultColWidth="11.42578125" defaultRowHeight="14.25" x14ac:dyDescent="0.25"/>
  <cols>
    <col min="1" max="1" width="2.7109375" style="1" customWidth="1"/>
    <col min="2" max="2" width="8.42578125" style="10" customWidth="1"/>
    <col min="3" max="3" width="8" style="10" customWidth="1"/>
    <col min="4" max="4" width="101" style="1" customWidth="1"/>
    <col min="5" max="8" width="15" style="1" customWidth="1"/>
    <col min="9" max="10" width="16.5703125" style="1" customWidth="1"/>
    <col min="11" max="12" width="16.42578125" style="1" customWidth="1"/>
    <col min="13" max="16" width="15.140625" style="1" customWidth="1"/>
    <col min="17" max="16384" width="11.42578125" style="1"/>
  </cols>
  <sheetData>
    <row r="1" spans="1:16" ht="15" thickBot="1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6" s="4" customFormat="1" ht="30" customHeight="1" thickBot="1" x14ac:dyDescent="0.3">
      <c r="A2" s="3"/>
      <c r="B2" s="75" t="s">
        <v>189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7"/>
    </row>
    <row r="3" spans="1:16" s="9" customFormat="1" ht="13.5" customHeight="1" x14ac:dyDescent="0.2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7"/>
    </row>
    <row r="4" spans="1:16" s="9" customFormat="1" ht="13.5" customHeight="1" x14ac:dyDescent="0.25">
      <c r="A4" s="7"/>
      <c r="B4" s="8"/>
      <c r="C4" s="8"/>
      <c r="D4" s="64" t="s">
        <v>190</v>
      </c>
      <c r="E4" s="64"/>
      <c r="F4" s="8"/>
      <c r="G4" s="8"/>
      <c r="H4" s="8"/>
      <c r="I4" s="8"/>
      <c r="J4" s="8"/>
      <c r="K4" s="8"/>
      <c r="L4" s="8"/>
      <c r="M4" s="7"/>
    </row>
    <row r="5" spans="1:16" s="9" customFormat="1" ht="13.5" customHeight="1" thickBot="1" x14ac:dyDescent="0.3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7"/>
    </row>
    <row r="6" spans="1:16" s="9" customFormat="1" ht="13.5" customHeight="1" x14ac:dyDescent="0.25">
      <c r="A6" s="7"/>
      <c r="B6" s="85"/>
      <c r="C6" s="86"/>
      <c r="D6" s="89"/>
      <c r="E6" s="91" t="s">
        <v>118</v>
      </c>
      <c r="F6" s="91" t="s">
        <v>119</v>
      </c>
      <c r="G6" s="91" t="s">
        <v>120</v>
      </c>
      <c r="H6" s="91" t="s">
        <v>121</v>
      </c>
      <c r="I6" s="91" t="s">
        <v>122</v>
      </c>
      <c r="J6" s="91" t="s">
        <v>123</v>
      </c>
      <c r="K6" s="91" t="s">
        <v>124</v>
      </c>
      <c r="L6" s="91" t="s">
        <v>125</v>
      </c>
      <c r="M6" s="78" t="s">
        <v>177</v>
      </c>
      <c r="N6" s="78"/>
      <c r="O6" s="78"/>
      <c r="P6" s="82"/>
    </row>
    <row r="7" spans="1:16" s="5" customFormat="1" ht="57" x14ac:dyDescent="0.2">
      <c r="A7" s="1"/>
      <c r="B7" s="87"/>
      <c r="C7" s="88"/>
      <c r="D7" s="90"/>
      <c r="E7" s="92"/>
      <c r="F7" s="92"/>
      <c r="G7" s="92"/>
      <c r="H7" s="92"/>
      <c r="I7" s="92"/>
      <c r="J7" s="92"/>
      <c r="K7" s="92"/>
      <c r="L7" s="92"/>
      <c r="M7" s="14" t="s">
        <v>118</v>
      </c>
      <c r="N7" s="70" t="s">
        <v>119</v>
      </c>
      <c r="O7" s="14" t="s">
        <v>120</v>
      </c>
      <c r="P7" s="11" t="s">
        <v>121</v>
      </c>
    </row>
    <row r="8" spans="1:16" s="5" customFormat="1" x14ac:dyDescent="0.2">
      <c r="A8" s="1"/>
      <c r="B8" s="73" t="s">
        <v>0</v>
      </c>
      <c r="C8" s="74" t="s">
        <v>1</v>
      </c>
      <c r="D8" s="72" t="s">
        <v>2</v>
      </c>
      <c r="E8" s="15" t="s">
        <v>3</v>
      </c>
      <c r="F8" s="16" t="s">
        <v>4</v>
      </c>
      <c r="G8" s="17" t="s">
        <v>5</v>
      </c>
      <c r="H8" s="17" t="s">
        <v>6</v>
      </c>
      <c r="I8" s="17" t="s">
        <v>7</v>
      </c>
      <c r="J8" s="18" t="s">
        <v>8</v>
      </c>
      <c r="K8" s="18" t="s">
        <v>14</v>
      </c>
      <c r="L8" s="17" t="s">
        <v>18</v>
      </c>
      <c r="M8" s="15" t="s">
        <v>19</v>
      </c>
      <c r="N8" s="18" t="s">
        <v>21</v>
      </c>
      <c r="O8" s="18" t="s">
        <v>22</v>
      </c>
      <c r="P8" s="19" t="s">
        <v>23</v>
      </c>
    </row>
    <row r="9" spans="1:16" s="5" customFormat="1" ht="14.25" customHeight="1" x14ac:dyDescent="0.2">
      <c r="A9" s="1"/>
      <c r="B9" s="71"/>
      <c r="C9" s="83"/>
      <c r="D9" s="84"/>
      <c r="E9" s="20"/>
      <c r="F9" s="20"/>
      <c r="G9" s="21"/>
      <c r="H9" s="20"/>
      <c r="I9" s="20" t="s">
        <v>126</v>
      </c>
      <c r="J9" s="22" t="s">
        <v>127</v>
      </c>
      <c r="K9" s="22" t="s">
        <v>128</v>
      </c>
      <c r="L9" s="20" t="s">
        <v>129</v>
      </c>
      <c r="M9" s="21"/>
      <c r="N9" s="22"/>
      <c r="O9" s="22"/>
      <c r="P9" s="23"/>
    </row>
    <row r="10" spans="1:16" s="5" customFormat="1" ht="30" customHeight="1" x14ac:dyDescent="0.2">
      <c r="A10" s="1"/>
      <c r="B10" s="25" t="s">
        <v>3</v>
      </c>
      <c r="C10" s="24" t="s">
        <v>178</v>
      </c>
      <c r="D10" s="65" t="s">
        <v>179</v>
      </c>
      <c r="E10" s="58">
        <f t="shared" ref="E10:I10" si="0">SUM(E11,E20,E29,E38,E47,E56,E65,E74)</f>
        <v>650</v>
      </c>
      <c r="F10" s="58">
        <f t="shared" si="0"/>
        <v>177.5</v>
      </c>
      <c r="G10" s="58">
        <f t="shared" si="0"/>
        <v>830.5</v>
      </c>
      <c r="H10" s="58">
        <f t="shared" si="0"/>
        <v>526.625</v>
      </c>
      <c r="I10" s="58">
        <f t="shared" si="0"/>
        <v>145</v>
      </c>
      <c r="J10" s="58">
        <f>SUM(J11,J20,J29,J38,J47,J56,J65,J74)</f>
        <v>157.5</v>
      </c>
      <c r="K10" s="58">
        <f t="shared" ref="K10:N10" si="1">SUM(K11,K20,K29,K38,K47,K56,K65,K74)</f>
        <v>0</v>
      </c>
      <c r="L10" s="59">
        <f t="shared" si="1"/>
        <v>0</v>
      </c>
      <c r="M10" s="58">
        <f t="shared" si="1"/>
        <v>0</v>
      </c>
      <c r="N10" s="58">
        <f t="shared" si="1"/>
        <v>0</v>
      </c>
      <c r="O10" s="58">
        <f>SUM(O11,O20,O29,O38,O47,O56,O65,O74)</f>
        <v>0</v>
      </c>
      <c r="P10" s="60">
        <f t="shared" ref="P10" si="2">SUM(P11,P20,P29,P38,P47,P56,P65,P74)</f>
        <v>0</v>
      </c>
    </row>
    <row r="11" spans="1:16" s="5" customFormat="1" ht="38.25" customHeight="1" x14ac:dyDescent="0.2">
      <c r="A11" s="1"/>
      <c r="B11" s="25" t="s">
        <v>4</v>
      </c>
      <c r="C11" s="24" t="s">
        <v>130</v>
      </c>
      <c r="D11" s="66" t="s">
        <v>180</v>
      </c>
      <c r="E11" s="53">
        <f t="shared" ref="E11:H11" si="3">SUM(E12:E19)</f>
        <v>0</v>
      </c>
      <c r="F11" s="53">
        <f t="shared" si="3"/>
        <v>0</v>
      </c>
      <c r="G11" s="53">
        <f t="shared" si="3"/>
        <v>115.5</v>
      </c>
      <c r="H11" s="53">
        <f t="shared" si="3"/>
        <v>57.75</v>
      </c>
      <c r="I11" s="53">
        <f>SUM(I12:I19)</f>
        <v>57.75</v>
      </c>
      <c r="J11" s="53">
        <f>SUM(J12:J19)</f>
        <v>0</v>
      </c>
      <c r="K11" s="53">
        <f t="shared" ref="K11:P11" si="4">SUM(K12:K19)</f>
        <v>0</v>
      </c>
      <c r="L11" s="54">
        <f t="shared" si="4"/>
        <v>0</v>
      </c>
      <c r="M11" s="53">
        <f t="shared" si="4"/>
        <v>0</v>
      </c>
      <c r="N11" s="53">
        <f t="shared" si="4"/>
        <v>0</v>
      </c>
      <c r="O11" s="53">
        <f t="shared" si="4"/>
        <v>0</v>
      </c>
      <c r="P11" s="57">
        <f t="shared" si="4"/>
        <v>0</v>
      </c>
    </row>
    <row r="12" spans="1:16" s="5" customFormat="1" ht="30" customHeight="1" x14ac:dyDescent="0.2">
      <c r="A12" s="1"/>
      <c r="B12" s="25" t="s">
        <v>5</v>
      </c>
      <c r="C12" s="24" t="s">
        <v>9</v>
      </c>
      <c r="D12" s="67" t="s">
        <v>131</v>
      </c>
      <c r="E12" s="30"/>
      <c r="F12" s="30"/>
      <c r="G12" s="30"/>
      <c r="H12" s="30"/>
      <c r="I12" s="30"/>
      <c r="J12" s="30"/>
      <c r="K12" s="30"/>
      <c r="L12" s="33"/>
      <c r="M12" s="34"/>
      <c r="N12" s="30"/>
      <c r="O12" s="30"/>
      <c r="P12" s="31"/>
    </row>
    <row r="13" spans="1:16" s="5" customFormat="1" ht="30" customHeight="1" x14ac:dyDescent="0.2">
      <c r="A13" s="1"/>
      <c r="B13" s="25" t="s">
        <v>6</v>
      </c>
      <c r="C13" s="24" t="s">
        <v>10</v>
      </c>
      <c r="D13" s="67" t="s">
        <v>132</v>
      </c>
      <c r="E13" s="30"/>
      <c r="F13" s="30"/>
      <c r="G13" s="30"/>
      <c r="H13" s="30"/>
      <c r="I13" s="30"/>
      <c r="J13" s="30"/>
      <c r="K13" s="30"/>
      <c r="L13" s="33"/>
      <c r="M13" s="34"/>
      <c r="N13" s="30"/>
      <c r="O13" s="30"/>
      <c r="P13" s="31"/>
    </row>
    <row r="14" spans="1:16" s="5" customFormat="1" ht="30" customHeight="1" x14ac:dyDescent="0.2">
      <c r="A14" s="1"/>
      <c r="B14" s="25" t="s">
        <v>7</v>
      </c>
      <c r="C14" s="24" t="s">
        <v>11</v>
      </c>
      <c r="D14" s="67" t="s">
        <v>133</v>
      </c>
      <c r="E14" s="30"/>
      <c r="F14" s="30"/>
      <c r="G14" s="30"/>
      <c r="H14" s="30"/>
      <c r="I14" s="30"/>
      <c r="J14" s="30"/>
      <c r="K14" s="30"/>
      <c r="L14" s="33"/>
      <c r="M14" s="34"/>
      <c r="N14" s="30"/>
      <c r="O14" s="30"/>
      <c r="P14" s="31"/>
    </row>
    <row r="15" spans="1:16" s="5" customFormat="1" ht="30" customHeight="1" x14ac:dyDescent="0.2">
      <c r="A15" s="1"/>
      <c r="B15" s="25" t="s">
        <v>8</v>
      </c>
      <c r="C15" s="24" t="s">
        <v>12</v>
      </c>
      <c r="D15" s="67" t="s">
        <v>134</v>
      </c>
      <c r="E15" s="30"/>
      <c r="F15" s="30"/>
      <c r="G15" s="30"/>
      <c r="H15" s="30"/>
      <c r="I15" s="30"/>
      <c r="J15" s="30"/>
      <c r="K15" s="30"/>
      <c r="L15" s="33"/>
      <c r="M15" s="34"/>
      <c r="N15" s="30"/>
      <c r="O15" s="30"/>
      <c r="P15" s="31"/>
    </row>
    <row r="16" spans="1:16" s="5" customFormat="1" ht="30" customHeight="1" x14ac:dyDescent="0.2">
      <c r="A16" s="1"/>
      <c r="B16" s="25" t="s">
        <v>14</v>
      </c>
      <c r="C16" s="24" t="s">
        <v>13</v>
      </c>
      <c r="D16" s="67" t="s">
        <v>163</v>
      </c>
      <c r="E16" s="30"/>
      <c r="F16" s="30"/>
      <c r="G16" s="30"/>
      <c r="H16" s="30"/>
      <c r="I16" s="30"/>
      <c r="J16" s="30"/>
      <c r="K16" s="30"/>
      <c r="L16" s="33"/>
      <c r="M16" s="34"/>
      <c r="N16" s="30"/>
      <c r="O16" s="30"/>
      <c r="P16" s="31"/>
    </row>
    <row r="17" spans="1:16" s="5" customFormat="1" ht="30" customHeight="1" x14ac:dyDescent="0.2">
      <c r="A17" s="1"/>
      <c r="B17" s="25" t="s">
        <v>18</v>
      </c>
      <c r="C17" s="24" t="s">
        <v>15</v>
      </c>
      <c r="D17" s="67" t="s">
        <v>162</v>
      </c>
      <c r="E17" s="30"/>
      <c r="F17" s="30"/>
      <c r="G17" s="30"/>
      <c r="H17" s="30"/>
      <c r="I17" s="30"/>
      <c r="J17" s="30"/>
      <c r="K17" s="30"/>
      <c r="L17" s="33"/>
      <c r="M17" s="34"/>
      <c r="N17" s="30"/>
      <c r="O17" s="30"/>
      <c r="P17" s="31"/>
    </row>
    <row r="18" spans="1:16" s="5" customFormat="1" ht="30" customHeight="1" x14ac:dyDescent="0.2">
      <c r="A18" s="1"/>
      <c r="B18" s="25" t="s">
        <v>19</v>
      </c>
      <c r="C18" s="24" t="s">
        <v>136</v>
      </c>
      <c r="D18" s="67" t="s">
        <v>135</v>
      </c>
      <c r="E18" s="94"/>
      <c r="F18" s="30"/>
      <c r="G18" s="93">
        <v>115.5</v>
      </c>
      <c r="H18" s="93">
        <v>57.75</v>
      </c>
      <c r="I18" s="30">
        <f>IF((H18-F18)&gt;0, H18-F18, 0)</f>
        <v>57.75</v>
      </c>
      <c r="J18" s="30">
        <f>IF((F18-H18)&gt;0, F18-H18, 0)</f>
        <v>0</v>
      </c>
      <c r="K18" s="30"/>
      <c r="L18" s="33"/>
      <c r="M18" s="34"/>
      <c r="N18" s="30"/>
      <c r="O18" s="30"/>
      <c r="P18" s="31"/>
    </row>
    <row r="19" spans="1:16" s="5" customFormat="1" ht="30" customHeight="1" x14ac:dyDescent="0.2">
      <c r="A19" s="1"/>
      <c r="B19" s="25" t="s">
        <v>21</v>
      </c>
      <c r="C19" s="24" t="s">
        <v>164</v>
      </c>
      <c r="D19" s="67" t="s">
        <v>137</v>
      </c>
      <c r="E19" s="35"/>
      <c r="F19" s="35"/>
      <c r="G19" s="35"/>
      <c r="H19" s="36"/>
      <c r="I19" s="35"/>
      <c r="J19" s="35"/>
      <c r="K19" s="35"/>
      <c r="L19" s="37"/>
      <c r="M19" s="38"/>
      <c r="N19" s="35"/>
      <c r="O19" s="35"/>
      <c r="P19" s="39"/>
    </row>
    <row r="20" spans="1:16" s="5" customFormat="1" ht="38.25" customHeight="1" x14ac:dyDescent="0.2">
      <c r="A20" s="1"/>
      <c r="B20" s="25" t="s">
        <v>22</v>
      </c>
      <c r="C20" s="12" t="s">
        <v>16</v>
      </c>
      <c r="D20" s="68" t="s">
        <v>181</v>
      </c>
      <c r="E20" s="32">
        <v>0</v>
      </c>
      <c r="F20" s="32">
        <v>0</v>
      </c>
      <c r="G20" s="32">
        <v>0</v>
      </c>
      <c r="H20" s="32">
        <v>0</v>
      </c>
      <c r="I20" s="32">
        <f t="shared" ref="E20:I20" si="5">SUM(I21:I28)</f>
        <v>0</v>
      </c>
      <c r="J20" s="32">
        <f>SUM(J21:J28)</f>
        <v>0</v>
      </c>
      <c r="K20" s="32">
        <f t="shared" ref="K20:M20" si="6">SUM(K21:K28)</f>
        <v>0</v>
      </c>
      <c r="L20" s="51">
        <f t="shared" si="6"/>
        <v>0</v>
      </c>
      <c r="M20" s="32">
        <f t="shared" si="6"/>
        <v>0</v>
      </c>
      <c r="N20" s="32">
        <f>SUM(N21:N28)</f>
        <v>0</v>
      </c>
      <c r="O20" s="32">
        <f t="shared" ref="O20:P20" si="7">SUM(O21:O28)</f>
        <v>0</v>
      </c>
      <c r="P20" s="55">
        <f t="shared" si="7"/>
        <v>0</v>
      </c>
    </row>
    <row r="21" spans="1:16" s="5" customFormat="1" ht="30" customHeight="1" x14ac:dyDescent="0.2">
      <c r="A21" s="1"/>
      <c r="B21" s="25" t="s">
        <v>23</v>
      </c>
      <c r="C21" s="24" t="s">
        <v>17</v>
      </c>
      <c r="D21" s="67" t="s">
        <v>131</v>
      </c>
      <c r="E21" s="30"/>
      <c r="F21" s="30"/>
      <c r="G21" s="30"/>
      <c r="H21" s="30"/>
      <c r="I21" s="30"/>
      <c r="J21" s="30"/>
      <c r="K21" s="30"/>
      <c r="L21" s="33"/>
      <c r="M21" s="34"/>
      <c r="N21" s="30"/>
      <c r="O21" s="30"/>
      <c r="P21" s="31"/>
    </row>
    <row r="22" spans="1:16" s="5" customFormat="1" ht="30" customHeight="1" x14ac:dyDescent="0.2">
      <c r="A22" s="1"/>
      <c r="B22" s="25" t="s">
        <v>25</v>
      </c>
      <c r="C22" s="24" t="s">
        <v>20</v>
      </c>
      <c r="D22" s="67" t="s">
        <v>132</v>
      </c>
      <c r="E22" s="30"/>
      <c r="F22" s="30"/>
      <c r="G22" s="30"/>
      <c r="H22" s="30"/>
      <c r="I22" s="30"/>
      <c r="J22" s="30"/>
      <c r="K22" s="30"/>
      <c r="L22" s="33"/>
      <c r="M22" s="34"/>
      <c r="N22" s="30"/>
      <c r="O22" s="30"/>
      <c r="P22" s="31"/>
    </row>
    <row r="23" spans="1:16" s="5" customFormat="1" ht="30" customHeight="1" x14ac:dyDescent="0.2">
      <c r="A23" s="1"/>
      <c r="B23" s="25" t="s">
        <v>28</v>
      </c>
      <c r="C23" s="24" t="s">
        <v>24</v>
      </c>
      <c r="D23" s="67" t="s">
        <v>133</v>
      </c>
      <c r="E23" s="30"/>
      <c r="F23" s="30"/>
      <c r="G23" s="30"/>
      <c r="H23" s="30"/>
      <c r="I23" s="30"/>
      <c r="J23" s="30"/>
      <c r="K23" s="30"/>
      <c r="L23" s="33"/>
      <c r="M23" s="34"/>
      <c r="N23" s="30"/>
      <c r="O23" s="30"/>
      <c r="P23" s="31"/>
    </row>
    <row r="24" spans="1:16" s="5" customFormat="1" ht="30" customHeight="1" x14ac:dyDescent="0.2">
      <c r="A24" s="1"/>
      <c r="B24" s="25" t="s">
        <v>30</v>
      </c>
      <c r="C24" s="24" t="s">
        <v>26</v>
      </c>
      <c r="D24" s="67" t="s">
        <v>134</v>
      </c>
      <c r="E24" s="30"/>
      <c r="F24" s="30"/>
      <c r="G24" s="30"/>
      <c r="H24" s="30"/>
      <c r="I24" s="30"/>
      <c r="J24" s="30"/>
      <c r="K24" s="30"/>
      <c r="L24" s="33"/>
      <c r="M24" s="34"/>
      <c r="N24" s="30"/>
      <c r="O24" s="30"/>
      <c r="P24" s="31"/>
    </row>
    <row r="25" spans="1:16" s="5" customFormat="1" ht="30" customHeight="1" x14ac:dyDescent="0.2">
      <c r="A25" s="1"/>
      <c r="B25" s="25" t="s">
        <v>33</v>
      </c>
      <c r="C25" s="24" t="s">
        <v>138</v>
      </c>
      <c r="D25" s="67" t="s">
        <v>163</v>
      </c>
      <c r="E25" s="30"/>
      <c r="F25" s="30"/>
      <c r="G25" s="30"/>
      <c r="H25" s="30"/>
      <c r="I25" s="30"/>
      <c r="J25" s="30"/>
      <c r="K25" s="30"/>
      <c r="L25" s="33"/>
      <c r="M25" s="34"/>
      <c r="N25" s="30"/>
      <c r="O25" s="30"/>
      <c r="P25" s="31"/>
    </row>
    <row r="26" spans="1:16" s="5" customFormat="1" ht="30" customHeight="1" x14ac:dyDescent="0.2">
      <c r="A26" s="1"/>
      <c r="B26" s="25" t="s">
        <v>34</v>
      </c>
      <c r="C26" s="24" t="s">
        <v>139</v>
      </c>
      <c r="D26" s="67" t="s">
        <v>162</v>
      </c>
      <c r="E26" s="30"/>
      <c r="F26" s="30"/>
      <c r="G26" s="30"/>
      <c r="H26" s="30"/>
      <c r="I26" s="30"/>
      <c r="J26" s="30"/>
      <c r="K26" s="30"/>
      <c r="L26" s="33"/>
      <c r="M26" s="34"/>
      <c r="N26" s="30"/>
      <c r="O26" s="30"/>
      <c r="P26" s="31"/>
    </row>
    <row r="27" spans="1:16" s="5" customFormat="1" ht="30" customHeight="1" x14ac:dyDescent="0.2">
      <c r="A27" s="1"/>
      <c r="B27" s="25" t="s">
        <v>36</v>
      </c>
      <c r="C27" s="24" t="s">
        <v>140</v>
      </c>
      <c r="D27" s="67" t="s">
        <v>135</v>
      </c>
      <c r="E27" s="30"/>
      <c r="F27" s="30"/>
      <c r="G27" s="30"/>
      <c r="H27" s="30"/>
      <c r="I27" s="30"/>
      <c r="J27" s="30"/>
      <c r="K27" s="30"/>
      <c r="L27" s="33"/>
      <c r="M27" s="34"/>
      <c r="N27" s="30"/>
      <c r="O27" s="30"/>
      <c r="P27" s="31"/>
    </row>
    <row r="28" spans="1:16" s="5" customFormat="1" ht="30" customHeight="1" x14ac:dyDescent="0.2">
      <c r="A28" s="1"/>
      <c r="B28" s="25" t="s">
        <v>38</v>
      </c>
      <c r="C28" s="24" t="s">
        <v>161</v>
      </c>
      <c r="D28" s="67" t="s">
        <v>137</v>
      </c>
      <c r="E28" s="35"/>
      <c r="F28" s="35"/>
      <c r="G28" s="35"/>
      <c r="H28" s="36"/>
      <c r="I28" s="35"/>
      <c r="J28" s="35"/>
      <c r="K28" s="35"/>
      <c r="L28" s="37"/>
      <c r="M28" s="38"/>
      <c r="N28" s="35"/>
      <c r="O28" s="35"/>
      <c r="P28" s="39"/>
    </row>
    <row r="29" spans="1:16" s="5" customFormat="1" ht="38.25" customHeight="1" x14ac:dyDescent="0.2">
      <c r="A29" s="1"/>
      <c r="B29" s="25" t="s">
        <v>41</v>
      </c>
      <c r="C29" s="24" t="s">
        <v>27</v>
      </c>
      <c r="D29" s="66" t="s">
        <v>182</v>
      </c>
      <c r="E29" s="32">
        <v>0</v>
      </c>
      <c r="F29" s="32">
        <v>0</v>
      </c>
      <c r="G29" s="32">
        <v>0</v>
      </c>
      <c r="H29" s="32">
        <v>0</v>
      </c>
      <c r="I29" s="32">
        <f t="shared" ref="E29:I29" si="8">SUM(I30:I37)</f>
        <v>0</v>
      </c>
      <c r="J29" s="32">
        <f>SUM(J30:J37)</f>
        <v>0</v>
      </c>
      <c r="K29" s="32">
        <f t="shared" ref="K29:M29" si="9">SUM(K30:K37)</f>
        <v>0</v>
      </c>
      <c r="L29" s="51">
        <f t="shared" si="9"/>
        <v>0</v>
      </c>
      <c r="M29" s="32">
        <f t="shared" si="9"/>
        <v>0</v>
      </c>
      <c r="N29" s="32">
        <f>SUM(N30:N37)</f>
        <v>0</v>
      </c>
      <c r="O29" s="32">
        <f t="shared" ref="O29:P29" si="10">SUM(O30:O37)</f>
        <v>0</v>
      </c>
      <c r="P29" s="55">
        <f t="shared" si="10"/>
        <v>0</v>
      </c>
    </row>
    <row r="30" spans="1:16" s="5" customFormat="1" ht="30" customHeight="1" x14ac:dyDescent="0.2">
      <c r="A30" s="1"/>
      <c r="B30" s="25" t="s">
        <v>42</v>
      </c>
      <c r="C30" s="24" t="s">
        <v>29</v>
      </c>
      <c r="D30" s="67" t="s">
        <v>131</v>
      </c>
      <c r="E30" s="30"/>
      <c r="F30" s="30"/>
      <c r="G30" s="30"/>
      <c r="H30" s="30"/>
      <c r="I30" s="30"/>
      <c r="J30" s="30"/>
      <c r="K30" s="30"/>
      <c r="L30" s="33"/>
      <c r="M30" s="34"/>
      <c r="N30" s="30"/>
      <c r="O30" s="30"/>
      <c r="P30" s="31"/>
    </row>
    <row r="31" spans="1:16" s="5" customFormat="1" ht="30" customHeight="1" x14ac:dyDescent="0.2">
      <c r="A31" s="1"/>
      <c r="B31" s="25" t="s">
        <v>43</v>
      </c>
      <c r="C31" s="24" t="s">
        <v>31</v>
      </c>
      <c r="D31" s="67" t="s">
        <v>132</v>
      </c>
      <c r="E31" s="30"/>
      <c r="F31" s="30"/>
      <c r="G31" s="30"/>
      <c r="H31" s="30"/>
      <c r="I31" s="30"/>
      <c r="J31" s="30"/>
      <c r="K31" s="30"/>
      <c r="L31" s="33"/>
      <c r="M31" s="34"/>
      <c r="N31" s="30"/>
      <c r="O31" s="30"/>
      <c r="P31" s="31"/>
    </row>
    <row r="32" spans="1:16" s="5" customFormat="1" ht="30" customHeight="1" x14ac:dyDescent="0.2">
      <c r="A32" s="1"/>
      <c r="B32" s="25" t="s">
        <v>46</v>
      </c>
      <c r="C32" s="24" t="s">
        <v>32</v>
      </c>
      <c r="D32" s="67" t="s">
        <v>133</v>
      </c>
      <c r="E32" s="30"/>
      <c r="F32" s="30"/>
      <c r="G32" s="30"/>
      <c r="H32" s="30"/>
      <c r="I32" s="30"/>
      <c r="J32" s="30"/>
      <c r="K32" s="30"/>
      <c r="L32" s="33"/>
      <c r="M32" s="34"/>
      <c r="N32" s="30"/>
      <c r="O32" s="30"/>
      <c r="P32" s="31"/>
    </row>
    <row r="33" spans="1:16" s="5" customFormat="1" ht="30" customHeight="1" x14ac:dyDescent="0.2">
      <c r="A33" s="1"/>
      <c r="B33" s="25" t="s">
        <v>47</v>
      </c>
      <c r="C33" s="24" t="s">
        <v>141</v>
      </c>
      <c r="D33" s="67" t="s">
        <v>134</v>
      </c>
      <c r="E33" s="30"/>
      <c r="F33" s="30"/>
      <c r="G33" s="30"/>
      <c r="H33" s="30"/>
      <c r="I33" s="30"/>
      <c r="J33" s="30"/>
      <c r="K33" s="30"/>
      <c r="L33" s="33"/>
      <c r="M33" s="34"/>
      <c r="N33" s="30"/>
      <c r="O33" s="30"/>
      <c r="P33" s="31"/>
    </row>
    <row r="34" spans="1:16" s="5" customFormat="1" ht="30" customHeight="1" x14ac:dyDescent="0.2">
      <c r="A34" s="1"/>
      <c r="B34" s="25" t="s">
        <v>48</v>
      </c>
      <c r="C34" s="24" t="s">
        <v>142</v>
      </c>
      <c r="D34" s="67" t="s">
        <v>163</v>
      </c>
      <c r="E34" s="30"/>
      <c r="F34" s="30"/>
      <c r="G34" s="30"/>
      <c r="H34" s="30"/>
      <c r="I34" s="30"/>
      <c r="J34" s="30"/>
      <c r="K34" s="30"/>
      <c r="L34" s="33"/>
      <c r="M34" s="34"/>
      <c r="N34" s="30"/>
      <c r="O34" s="30"/>
      <c r="P34" s="31"/>
    </row>
    <row r="35" spans="1:16" s="5" customFormat="1" ht="30" customHeight="1" x14ac:dyDescent="0.2">
      <c r="A35" s="1"/>
      <c r="B35" s="25" t="s">
        <v>50</v>
      </c>
      <c r="C35" s="24" t="s">
        <v>143</v>
      </c>
      <c r="D35" s="67" t="s">
        <v>162</v>
      </c>
      <c r="E35" s="30"/>
      <c r="F35" s="30"/>
      <c r="G35" s="30"/>
      <c r="H35" s="30"/>
      <c r="I35" s="30"/>
      <c r="J35" s="30"/>
      <c r="K35" s="30"/>
      <c r="L35" s="33"/>
      <c r="M35" s="34"/>
      <c r="N35" s="30"/>
      <c r="O35" s="30"/>
      <c r="P35" s="31"/>
    </row>
    <row r="36" spans="1:16" s="5" customFormat="1" ht="30" customHeight="1" x14ac:dyDescent="0.2">
      <c r="A36" s="1"/>
      <c r="B36" s="25" t="s">
        <v>52</v>
      </c>
      <c r="C36" s="24" t="s">
        <v>144</v>
      </c>
      <c r="D36" s="67" t="s">
        <v>135</v>
      </c>
      <c r="E36" s="30"/>
      <c r="F36" s="30"/>
      <c r="G36" s="30"/>
      <c r="H36" s="30"/>
      <c r="I36" s="30"/>
      <c r="J36" s="30"/>
      <c r="K36" s="30"/>
      <c r="L36" s="33"/>
      <c r="M36" s="34"/>
      <c r="N36" s="30"/>
      <c r="O36" s="30"/>
      <c r="P36" s="31"/>
    </row>
    <row r="37" spans="1:16" s="5" customFormat="1" ht="30" customHeight="1" x14ac:dyDescent="0.2">
      <c r="A37" s="1"/>
      <c r="B37" s="25" t="s">
        <v>54</v>
      </c>
      <c r="C37" s="24" t="s">
        <v>158</v>
      </c>
      <c r="D37" s="67" t="s">
        <v>137</v>
      </c>
      <c r="E37" s="35"/>
      <c r="F37" s="35"/>
      <c r="G37" s="35"/>
      <c r="H37" s="36"/>
      <c r="I37" s="35"/>
      <c r="J37" s="35"/>
      <c r="K37" s="35"/>
      <c r="L37" s="37"/>
      <c r="M37" s="38"/>
      <c r="N37" s="35"/>
      <c r="O37" s="35"/>
      <c r="P37" s="39"/>
    </row>
    <row r="38" spans="1:16" s="5" customFormat="1" ht="38.25" customHeight="1" x14ac:dyDescent="0.2">
      <c r="A38" s="1"/>
      <c r="B38" s="25" t="s">
        <v>55</v>
      </c>
      <c r="C38" s="24" t="s">
        <v>35</v>
      </c>
      <c r="D38" s="66" t="s">
        <v>183</v>
      </c>
      <c r="E38" s="32">
        <v>0</v>
      </c>
      <c r="F38" s="32">
        <v>0</v>
      </c>
      <c r="G38" s="32">
        <v>0</v>
      </c>
      <c r="H38" s="32">
        <v>0</v>
      </c>
      <c r="I38" s="32">
        <f t="shared" ref="E38:I38" si="11">SUM(I39:I46)</f>
        <v>0</v>
      </c>
      <c r="J38" s="32">
        <f>SUM(J39:J46)</f>
        <v>0</v>
      </c>
      <c r="K38" s="32">
        <f t="shared" ref="K38:M38" si="12">SUM(K39:K46)</f>
        <v>0</v>
      </c>
      <c r="L38" s="51">
        <f t="shared" si="12"/>
        <v>0</v>
      </c>
      <c r="M38" s="32">
        <f t="shared" si="12"/>
        <v>0</v>
      </c>
      <c r="N38" s="32">
        <f>SUM(N39:N46)</f>
        <v>0</v>
      </c>
      <c r="O38" s="32">
        <f t="shared" ref="O38:P38" si="13">SUM(O39:O46)</f>
        <v>0</v>
      </c>
      <c r="P38" s="55">
        <f t="shared" si="13"/>
        <v>0</v>
      </c>
    </row>
    <row r="39" spans="1:16" s="5" customFormat="1" ht="30" customHeight="1" x14ac:dyDescent="0.2">
      <c r="A39" s="1"/>
      <c r="B39" s="25" t="s">
        <v>56</v>
      </c>
      <c r="C39" s="24" t="s">
        <v>37</v>
      </c>
      <c r="D39" s="67" t="s">
        <v>131</v>
      </c>
      <c r="E39" s="30"/>
      <c r="F39" s="30"/>
      <c r="G39" s="30"/>
      <c r="H39" s="30"/>
      <c r="I39" s="30"/>
      <c r="J39" s="30"/>
      <c r="K39" s="30"/>
      <c r="L39" s="33"/>
      <c r="M39" s="34"/>
      <c r="N39" s="30"/>
      <c r="O39" s="30"/>
      <c r="P39" s="31"/>
    </row>
    <row r="40" spans="1:16" s="5" customFormat="1" ht="30" customHeight="1" x14ac:dyDescent="0.2">
      <c r="A40" s="1"/>
      <c r="B40" s="25" t="s">
        <v>59</v>
      </c>
      <c r="C40" s="24" t="s">
        <v>39</v>
      </c>
      <c r="D40" s="67" t="s">
        <v>132</v>
      </c>
      <c r="E40" s="30"/>
      <c r="F40" s="30"/>
      <c r="G40" s="30"/>
      <c r="H40" s="30"/>
      <c r="I40" s="30"/>
      <c r="J40" s="30"/>
      <c r="K40" s="30"/>
      <c r="L40" s="33"/>
      <c r="M40" s="34"/>
      <c r="N40" s="30"/>
      <c r="O40" s="30"/>
      <c r="P40" s="31"/>
    </row>
    <row r="41" spans="1:16" s="5" customFormat="1" ht="30" customHeight="1" x14ac:dyDescent="0.2">
      <c r="A41" s="1"/>
      <c r="B41" s="25" t="s">
        <v>60</v>
      </c>
      <c r="C41" s="24" t="s">
        <v>40</v>
      </c>
      <c r="D41" s="67" t="s">
        <v>133</v>
      </c>
      <c r="E41" s="30"/>
      <c r="F41" s="30"/>
      <c r="G41" s="30"/>
      <c r="H41" s="30"/>
      <c r="I41" s="30"/>
      <c r="J41" s="30"/>
      <c r="K41" s="30"/>
      <c r="L41" s="33"/>
      <c r="M41" s="34"/>
      <c r="N41" s="30"/>
      <c r="O41" s="30"/>
      <c r="P41" s="31"/>
    </row>
    <row r="42" spans="1:16" s="5" customFormat="1" ht="30" customHeight="1" x14ac:dyDescent="0.2">
      <c r="A42" s="1"/>
      <c r="B42" s="25" t="s">
        <v>61</v>
      </c>
      <c r="C42" s="24" t="s">
        <v>44</v>
      </c>
      <c r="D42" s="67" t="s">
        <v>134</v>
      </c>
      <c r="E42" s="30"/>
      <c r="F42" s="30"/>
      <c r="G42" s="30"/>
      <c r="H42" s="30"/>
      <c r="I42" s="30"/>
      <c r="J42" s="30"/>
      <c r="K42" s="30"/>
      <c r="L42" s="33"/>
      <c r="M42" s="34"/>
      <c r="N42" s="30"/>
      <c r="O42" s="30"/>
      <c r="P42" s="31"/>
    </row>
    <row r="43" spans="1:16" s="5" customFormat="1" ht="30" customHeight="1" x14ac:dyDescent="0.2">
      <c r="A43" s="1"/>
      <c r="B43" s="25" t="s">
        <v>62</v>
      </c>
      <c r="C43" s="24" t="s">
        <v>45</v>
      </c>
      <c r="D43" s="67" t="s">
        <v>163</v>
      </c>
      <c r="E43" s="30"/>
      <c r="F43" s="30"/>
      <c r="G43" s="30"/>
      <c r="H43" s="30"/>
      <c r="I43" s="30"/>
      <c r="J43" s="30"/>
      <c r="K43" s="30"/>
      <c r="L43" s="33"/>
      <c r="M43" s="34"/>
      <c r="N43" s="30"/>
      <c r="O43" s="30"/>
      <c r="P43" s="31"/>
    </row>
    <row r="44" spans="1:16" s="5" customFormat="1" ht="30" customHeight="1" x14ac:dyDescent="0.2">
      <c r="A44" s="1"/>
      <c r="B44" s="25" t="s">
        <v>63</v>
      </c>
      <c r="C44" s="24" t="s">
        <v>49</v>
      </c>
      <c r="D44" s="67" t="s">
        <v>162</v>
      </c>
      <c r="E44" s="30"/>
      <c r="F44" s="30"/>
      <c r="G44" s="30"/>
      <c r="H44" s="30"/>
      <c r="I44" s="30"/>
      <c r="J44" s="30"/>
      <c r="K44" s="30"/>
      <c r="L44" s="33"/>
      <c r="M44" s="34"/>
      <c r="N44" s="30"/>
      <c r="O44" s="30"/>
      <c r="P44" s="31"/>
    </row>
    <row r="45" spans="1:16" s="5" customFormat="1" ht="30" customHeight="1" x14ac:dyDescent="0.2">
      <c r="A45" s="1"/>
      <c r="B45" s="25" t="s">
        <v>64</v>
      </c>
      <c r="C45" s="24" t="s">
        <v>51</v>
      </c>
      <c r="D45" s="67" t="s">
        <v>135</v>
      </c>
      <c r="E45" s="30"/>
      <c r="F45" s="30"/>
      <c r="G45" s="30"/>
      <c r="H45" s="30"/>
      <c r="I45" s="30"/>
      <c r="J45" s="30"/>
      <c r="K45" s="30"/>
      <c r="L45" s="33"/>
      <c r="M45" s="34"/>
      <c r="N45" s="30"/>
      <c r="O45" s="30"/>
      <c r="P45" s="31"/>
    </row>
    <row r="46" spans="1:16" ht="30" customHeight="1" x14ac:dyDescent="0.25">
      <c r="B46" s="25" t="s">
        <v>65</v>
      </c>
      <c r="C46" s="24" t="s">
        <v>53</v>
      </c>
      <c r="D46" s="69" t="s">
        <v>137</v>
      </c>
      <c r="E46" s="35"/>
      <c r="F46" s="35"/>
      <c r="G46" s="35"/>
      <c r="H46" s="36"/>
      <c r="I46" s="35"/>
      <c r="J46" s="35"/>
      <c r="K46" s="35"/>
      <c r="L46" s="37"/>
      <c r="M46" s="56"/>
      <c r="N46" s="35"/>
      <c r="O46" s="35"/>
      <c r="P46" s="39"/>
    </row>
    <row r="47" spans="1:16" s="5" customFormat="1" ht="38.25" customHeight="1" x14ac:dyDescent="0.2">
      <c r="A47" s="1"/>
      <c r="B47" s="25" t="s">
        <v>66</v>
      </c>
      <c r="C47" s="24" t="s">
        <v>57</v>
      </c>
      <c r="D47" s="66" t="s">
        <v>184</v>
      </c>
      <c r="E47" s="53">
        <v>0</v>
      </c>
      <c r="F47" s="53">
        <v>0</v>
      </c>
      <c r="G47" s="53">
        <v>0</v>
      </c>
      <c r="H47" s="53">
        <v>0</v>
      </c>
      <c r="I47" s="53">
        <f t="shared" ref="E47:I47" si="14">SUM(I48:I55)</f>
        <v>0</v>
      </c>
      <c r="J47" s="53">
        <f>SUM(J48:J55)</f>
        <v>0</v>
      </c>
      <c r="K47" s="53">
        <f t="shared" ref="K47:M47" si="15">SUM(K48:K55)</f>
        <v>0</v>
      </c>
      <c r="L47" s="54">
        <f t="shared" si="15"/>
        <v>0</v>
      </c>
      <c r="M47" s="53">
        <f t="shared" si="15"/>
        <v>0</v>
      </c>
      <c r="N47" s="53">
        <f>SUM(N48:N55)</f>
        <v>0</v>
      </c>
      <c r="O47" s="53">
        <f t="shared" ref="O47:P47" si="16">SUM(O48:O55)</f>
        <v>0</v>
      </c>
      <c r="P47" s="55">
        <f t="shared" si="16"/>
        <v>0</v>
      </c>
    </row>
    <row r="48" spans="1:16" s="5" customFormat="1" ht="30" customHeight="1" x14ac:dyDescent="0.2">
      <c r="A48" s="1"/>
      <c r="B48" s="25" t="s">
        <v>67</v>
      </c>
      <c r="C48" s="24" t="s">
        <v>58</v>
      </c>
      <c r="D48" s="67" t="s">
        <v>131</v>
      </c>
      <c r="E48" s="30"/>
      <c r="F48" s="30"/>
      <c r="G48" s="30"/>
      <c r="H48" s="30"/>
      <c r="I48" s="30"/>
      <c r="J48" s="30"/>
      <c r="K48" s="30"/>
      <c r="L48" s="33"/>
      <c r="M48" s="34"/>
      <c r="N48" s="30"/>
      <c r="O48" s="30"/>
      <c r="P48" s="31"/>
    </row>
    <row r="49" spans="1:16" s="5" customFormat="1" ht="30" customHeight="1" x14ac:dyDescent="0.2">
      <c r="A49" s="1"/>
      <c r="B49" s="25" t="s">
        <v>69</v>
      </c>
      <c r="C49" s="24" t="s">
        <v>68</v>
      </c>
      <c r="D49" s="67" t="s">
        <v>132</v>
      </c>
      <c r="E49" s="30"/>
      <c r="F49" s="30"/>
      <c r="G49" s="30"/>
      <c r="H49" s="30"/>
      <c r="I49" s="30"/>
      <c r="J49" s="30"/>
      <c r="K49" s="30"/>
      <c r="L49" s="33"/>
      <c r="M49" s="34"/>
      <c r="N49" s="30"/>
      <c r="O49" s="30"/>
      <c r="P49" s="31"/>
    </row>
    <row r="50" spans="1:16" s="5" customFormat="1" ht="30" customHeight="1" x14ac:dyDescent="0.2">
      <c r="A50" s="1"/>
      <c r="B50" s="25" t="s">
        <v>70</v>
      </c>
      <c r="C50" s="24" t="s">
        <v>145</v>
      </c>
      <c r="D50" s="67" t="s">
        <v>133</v>
      </c>
      <c r="E50" s="30"/>
      <c r="F50" s="30"/>
      <c r="G50" s="30"/>
      <c r="H50" s="30"/>
      <c r="I50" s="30"/>
      <c r="J50" s="30"/>
      <c r="K50" s="30"/>
      <c r="L50" s="33"/>
      <c r="M50" s="34"/>
      <c r="N50" s="30"/>
      <c r="O50" s="30"/>
      <c r="P50" s="31"/>
    </row>
    <row r="51" spans="1:16" s="5" customFormat="1" ht="30" customHeight="1" x14ac:dyDescent="0.2">
      <c r="A51" s="1"/>
      <c r="B51" s="25" t="s">
        <v>71</v>
      </c>
      <c r="C51" s="24" t="s">
        <v>146</v>
      </c>
      <c r="D51" s="67" t="s">
        <v>134</v>
      </c>
      <c r="E51" s="30"/>
      <c r="F51" s="30"/>
      <c r="G51" s="30"/>
      <c r="H51" s="30"/>
      <c r="I51" s="30"/>
      <c r="J51" s="30"/>
      <c r="K51" s="30"/>
      <c r="L51" s="33"/>
      <c r="M51" s="34"/>
      <c r="N51" s="30"/>
      <c r="O51" s="30"/>
      <c r="P51" s="31"/>
    </row>
    <row r="52" spans="1:16" s="5" customFormat="1" ht="30" customHeight="1" x14ac:dyDescent="0.2">
      <c r="A52" s="1"/>
      <c r="B52" s="25" t="s">
        <v>72</v>
      </c>
      <c r="C52" s="24" t="s">
        <v>147</v>
      </c>
      <c r="D52" s="67" t="s">
        <v>163</v>
      </c>
      <c r="E52" s="30"/>
      <c r="F52" s="30"/>
      <c r="G52" s="30"/>
      <c r="H52" s="30"/>
      <c r="I52" s="30"/>
      <c r="J52" s="30"/>
      <c r="K52" s="30"/>
      <c r="L52" s="33"/>
      <c r="M52" s="34"/>
      <c r="N52" s="30"/>
      <c r="O52" s="30"/>
      <c r="P52" s="31"/>
    </row>
    <row r="53" spans="1:16" s="5" customFormat="1" ht="30" customHeight="1" x14ac:dyDescent="0.2">
      <c r="A53" s="1"/>
      <c r="B53" s="25" t="s">
        <v>73</v>
      </c>
      <c r="C53" s="24" t="s">
        <v>148</v>
      </c>
      <c r="D53" s="67" t="s">
        <v>162</v>
      </c>
      <c r="E53" s="30"/>
      <c r="F53" s="30"/>
      <c r="G53" s="30"/>
      <c r="H53" s="30"/>
      <c r="I53" s="30"/>
      <c r="J53" s="30"/>
      <c r="K53" s="30"/>
      <c r="L53" s="33"/>
      <c r="M53" s="34"/>
      <c r="N53" s="30"/>
      <c r="O53" s="30"/>
      <c r="P53" s="31"/>
    </row>
    <row r="54" spans="1:16" s="5" customFormat="1" ht="30" customHeight="1" x14ac:dyDescent="0.2">
      <c r="A54" s="1"/>
      <c r="B54" s="25" t="s">
        <v>74</v>
      </c>
      <c r="C54" s="24" t="s">
        <v>149</v>
      </c>
      <c r="D54" s="67" t="s">
        <v>135</v>
      </c>
      <c r="E54" s="30"/>
      <c r="F54" s="30"/>
      <c r="G54" s="30"/>
      <c r="H54" s="30"/>
      <c r="I54" s="30"/>
      <c r="J54" s="30"/>
      <c r="K54" s="30"/>
      <c r="L54" s="33"/>
      <c r="M54" s="34"/>
      <c r="N54" s="30"/>
      <c r="O54" s="30"/>
      <c r="P54" s="31"/>
    </row>
    <row r="55" spans="1:16" ht="30" customHeight="1" x14ac:dyDescent="0.25">
      <c r="B55" s="25" t="s">
        <v>75</v>
      </c>
      <c r="C55" s="24" t="s">
        <v>165</v>
      </c>
      <c r="D55" s="69" t="s">
        <v>137</v>
      </c>
      <c r="E55" s="35"/>
      <c r="F55" s="35"/>
      <c r="G55" s="35"/>
      <c r="H55" s="36"/>
      <c r="I55" s="35"/>
      <c r="J55" s="35"/>
      <c r="K55" s="35"/>
      <c r="L55" s="37"/>
      <c r="M55" s="56"/>
      <c r="N55" s="35"/>
      <c r="O55" s="35"/>
      <c r="P55" s="39"/>
    </row>
    <row r="56" spans="1:16" ht="38.25" customHeight="1" x14ac:dyDescent="0.25">
      <c r="B56" s="25" t="s">
        <v>76</v>
      </c>
      <c r="C56" s="24" t="s">
        <v>80</v>
      </c>
      <c r="D56" s="66" t="s">
        <v>185</v>
      </c>
      <c r="E56" s="53">
        <v>0</v>
      </c>
      <c r="F56" s="53">
        <v>0</v>
      </c>
      <c r="G56" s="53">
        <v>0</v>
      </c>
      <c r="H56" s="53">
        <v>0</v>
      </c>
      <c r="I56" s="53">
        <f t="shared" ref="E56:I56" si="17">SUM(I57:I64)</f>
        <v>0</v>
      </c>
      <c r="J56" s="53">
        <f>SUM(J57:J64)</f>
        <v>0</v>
      </c>
      <c r="K56" s="53">
        <f t="shared" ref="K56:L56" si="18">SUM(K57:K64)</f>
        <v>0</v>
      </c>
      <c r="L56" s="54">
        <f t="shared" si="18"/>
        <v>0</v>
      </c>
      <c r="M56" s="53">
        <f>SUM(M57:M64)</f>
        <v>0</v>
      </c>
      <c r="N56" s="53">
        <f>SUM(N57:N64)</f>
        <v>0</v>
      </c>
      <c r="O56" s="53">
        <f t="shared" ref="O56:P56" si="19">SUM(O57:O64)</f>
        <v>0</v>
      </c>
      <c r="P56" s="55">
        <f t="shared" si="19"/>
        <v>0</v>
      </c>
    </row>
    <row r="57" spans="1:16" ht="30" customHeight="1" x14ac:dyDescent="0.25">
      <c r="B57" s="25" t="s">
        <v>77</v>
      </c>
      <c r="C57" s="24" t="s">
        <v>82</v>
      </c>
      <c r="D57" s="67" t="s">
        <v>131</v>
      </c>
      <c r="E57" s="30"/>
      <c r="F57" s="30"/>
      <c r="G57" s="30"/>
      <c r="H57" s="30"/>
      <c r="I57" s="30"/>
      <c r="J57" s="30"/>
      <c r="K57" s="30"/>
      <c r="L57" s="33"/>
      <c r="M57" s="34"/>
      <c r="N57" s="30"/>
      <c r="O57" s="30"/>
      <c r="P57" s="31"/>
    </row>
    <row r="58" spans="1:16" ht="30" customHeight="1" x14ac:dyDescent="0.25">
      <c r="B58" s="25" t="s">
        <v>78</v>
      </c>
      <c r="C58" s="24" t="s">
        <v>84</v>
      </c>
      <c r="D58" s="67" t="s">
        <v>132</v>
      </c>
      <c r="E58" s="30"/>
      <c r="F58" s="30"/>
      <c r="G58" s="30"/>
      <c r="H58" s="30"/>
      <c r="I58" s="30"/>
      <c r="J58" s="30"/>
      <c r="K58" s="30"/>
      <c r="L58" s="33"/>
      <c r="M58" s="34"/>
      <c r="N58" s="30"/>
      <c r="O58" s="30"/>
      <c r="P58" s="31"/>
    </row>
    <row r="59" spans="1:16" ht="30" customHeight="1" x14ac:dyDescent="0.25">
      <c r="B59" s="25" t="s">
        <v>79</v>
      </c>
      <c r="C59" s="24" t="s">
        <v>86</v>
      </c>
      <c r="D59" s="67" t="s">
        <v>133</v>
      </c>
      <c r="E59" s="30"/>
      <c r="F59" s="30"/>
      <c r="G59" s="30"/>
      <c r="H59" s="30"/>
      <c r="I59" s="30"/>
      <c r="J59" s="30"/>
      <c r="K59" s="30"/>
      <c r="L59" s="33"/>
      <c r="M59" s="34"/>
      <c r="N59" s="30"/>
      <c r="O59" s="30"/>
      <c r="P59" s="31"/>
    </row>
    <row r="60" spans="1:16" ht="30" customHeight="1" x14ac:dyDescent="0.25">
      <c r="B60" s="25" t="s">
        <v>81</v>
      </c>
      <c r="C60" s="24" t="s">
        <v>88</v>
      </c>
      <c r="D60" s="67" t="s">
        <v>134</v>
      </c>
      <c r="E60" s="30"/>
      <c r="F60" s="30"/>
      <c r="G60" s="30"/>
      <c r="H60" s="30"/>
      <c r="I60" s="30"/>
      <c r="J60" s="30"/>
      <c r="K60" s="30"/>
      <c r="L60" s="33"/>
      <c r="M60" s="34"/>
      <c r="N60" s="30"/>
      <c r="O60" s="30"/>
      <c r="P60" s="31"/>
    </row>
    <row r="61" spans="1:16" s="5" customFormat="1" ht="30" customHeight="1" x14ac:dyDescent="0.2">
      <c r="A61" s="1"/>
      <c r="B61" s="25" t="s">
        <v>83</v>
      </c>
      <c r="C61" s="24" t="s">
        <v>90</v>
      </c>
      <c r="D61" s="67" t="s">
        <v>163</v>
      </c>
      <c r="E61" s="30"/>
      <c r="F61" s="30"/>
      <c r="G61" s="30"/>
      <c r="H61" s="30"/>
      <c r="I61" s="30"/>
      <c r="J61" s="30"/>
      <c r="K61" s="30"/>
      <c r="L61" s="33"/>
      <c r="M61" s="34"/>
      <c r="N61" s="30"/>
      <c r="O61" s="30"/>
      <c r="P61" s="31"/>
    </row>
    <row r="62" spans="1:16" ht="30" customHeight="1" x14ac:dyDescent="0.25">
      <c r="B62" s="25" t="s">
        <v>85</v>
      </c>
      <c r="C62" s="24" t="s">
        <v>92</v>
      </c>
      <c r="D62" s="67" t="s">
        <v>162</v>
      </c>
      <c r="E62" s="30"/>
      <c r="F62" s="30"/>
      <c r="G62" s="30"/>
      <c r="H62" s="30"/>
      <c r="I62" s="30"/>
      <c r="J62" s="30"/>
      <c r="K62" s="30"/>
      <c r="L62" s="33"/>
      <c r="M62" s="34"/>
      <c r="N62" s="30"/>
      <c r="O62" s="30"/>
      <c r="P62" s="31"/>
    </row>
    <row r="63" spans="1:16" ht="30" customHeight="1" x14ac:dyDescent="0.25">
      <c r="B63" s="25" t="s">
        <v>87</v>
      </c>
      <c r="C63" s="24" t="s">
        <v>94</v>
      </c>
      <c r="D63" s="67" t="s">
        <v>135</v>
      </c>
      <c r="E63" s="30"/>
      <c r="F63" s="30"/>
      <c r="G63" s="30"/>
      <c r="H63" s="30"/>
      <c r="I63" s="30"/>
      <c r="J63" s="30"/>
      <c r="K63" s="30"/>
      <c r="L63" s="33"/>
      <c r="M63" s="34"/>
      <c r="N63" s="30"/>
      <c r="O63" s="30"/>
      <c r="P63" s="31"/>
    </row>
    <row r="64" spans="1:16" ht="30" customHeight="1" x14ac:dyDescent="0.25">
      <c r="B64" s="25" t="s">
        <v>89</v>
      </c>
      <c r="C64" s="24" t="s">
        <v>96</v>
      </c>
      <c r="D64" s="67" t="s">
        <v>137</v>
      </c>
      <c r="E64" s="35"/>
      <c r="F64" s="35"/>
      <c r="G64" s="35"/>
      <c r="H64" s="36"/>
      <c r="I64" s="35"/>
      <c r="J64" s="35"/>
      <c r="K64" s="35"/>
      <c r="L64" s="37"/>
      <c r="M64" s="38"/>
      <c r="N64" s="35"/>
      <c r="O64" s="35"/>
      <c r="P64" s="39"/>
    </row>
    <row r="65" spans="1:17" ht="38.25" customHeight="1" x14ac:dyDescent="0.25">
      <c r="B65" s="25" t="s">
        <v>91</v>
      </c>
      <c r="C65" s="24" t="s">
        <v>101</v>
      </c>
      <c r="D65" s="68" t="s">
        <v>186</v>
      </c>
      <c r="E65" s="32">
        <v>450</v>
      </c>
      <c r="F65" s="32">
        <v>177.5</v>
      </c>
      <c r="G65" s="32">
        <v>495.00000000000006</v>
      </c>
      <c r="H65" s="32">
        <v>358.87500000000006</v>
      </c>
      <c r="I65" s="32">
        <f t="shared" ref="E65:I65" si="20">SUM(I66:I73)</f>
        <v>54.25</v>
      </c>
      <c r="J65" s="32">
        <f>SUM(J66:J73)</f>
        <v>157.5</v>
      </c>
      <c r="K65" s="32">
        <f t="shared" ref="K65:L65" si="21">SUM(K66:K73)</f>
        <v>0</v>
      </c>
      <c r="L65" s="51">
        <f t="shared" si="21"/>
        <v>0</v>
      </c>
      <c r="M65" s="32">
        <f>SUM(M66:M73)</f>
        <v>0</v>
      </c>
      <c r="N65" s="32">
        <f>SUM(N66:N73)</f>
        <v>0</v>
      </c>
      <c r="O65" s="32">
        <f t="shared" ref="O65:P65" si="22">SUM(O66:O73)</f>
        <v>0</v>
      </c>
      <c r="P65" s="55">
        <f t="shared" si="22"/>
        <v>0</v>
      </c>
    </row>
    <row r="66" spans="1:17" ht="30" customHeight="1" x14ac:dyDescent="0.25">
      <c r="B66" s="25" t="s">
        <v>93</v>
      </c>
      <c r="C66" s="24" t="s">
        <v>103</v>
      </c>
      <c r="D66" s="67" t="s">
        <v>131</v>
      </c>
      <c r="E66" s="93">
        <v>90</v>
      </c>
      <c r="F66" s="93">
        <v>45</v>
      </c>
      <c r="G66" s="30"/>
      <c r="H66" s="30"/>
      <c r="I66" s="30">
        <f>IF((H66-F66)&gt;0, H66-F66, 0)</f>
        <v>0</v>
      </c>
      <c r="J66" s="30">
        <f>IF((F66-H66)&gt;0, F66-H66, 0)</f>
        <v>45</v>
      </c>
      <c r="K66" s="30"/>
      <c r="L66" s="33"/>
      <c r="M66" s="34"/>
      <c r="N66" s="30"/>
      <c r="O66" s="30"/>
      <c r="P66" s="31"/>
    </row>
    <row r="67" spans="1:17" ht="30" customHeight="1" x14ac:dyDescent="0.25">
      <c r="B67" s="25" t="s">
        <v>95</v>
      </c>
      <c r="C67" s="24" t="s">
        <v>105</v>
      </c>
      <c r="D67" s="67" t="s">
        <v>132</v>
      </c>
      <c r="E67" s="93"/>
      <c r="F67" s="93"/>
      <c r="G67" s="30"/>
      <c r="H67" s="30"/>
      <c r="I67" s="30"/>
      <c r="J67" s="30"/>
      <c r="K67" s="30"/>
      <c r="L67" s="33"/>
      <c r="M67" s="34"/>
      <c r="N67" s="30"/>
      <c r="O67" s="30"/>
      <c r="P67" s="31"/>
    </row>
    <row r="68" spans="1:17" ht="30" customHeight="1" x14ac:dyDescent="0.25">
      <c r="B68" s="25" t="s">
        <v>97</v>
      </c>
      <c r="C68" s="24" t="s">
        <v>107</v>
      </c>
      <c r="D68" s="67" t="s">
        <v>133</v>
      </c>
      <c r="E68" s="93"/>
      <c r="F68" s="93"/>
      <c r="G68" s="30"/>
      <c r="H68" s="30"/>
      <c r="I68" s="30"/>
      <c r="J68" s="30"/>
      <c r="K68" s="30"/>
      <c r="L68" s="33"/>
      <c r="M68" s="34"/>
      <c r="N68" s="30"/>
      <c r="O68" s="30"/>
      <c r="P68" s="31"/>
    </row>
    <row r="69" spans="1:17" ht="30" customHeight="1" x14ac:dyDescent="0.25">
      <c r="B69" s="25" t="s">
        <v>98</v>
      </c>
      <c r="C69" s="24" t="s">
        <v>150</v>
      </c>
      <c r="D69" s="67" t="s">
        <v>134</v>
      </c>
      <c r="E69" s="93">
        <v>225</v>
      </c>
      <c r="F69" s="93">
        <v>112.5</v>
      </c>
      <c r="G69" s="30"/>
      <c r="H69" s="30"/>
      <c r="I69" s="30">
        <f>IF((H69-F69)&gt;0, H69-F69, 0)</f>
        <v>0</v>
      </c>
      <c r="J69" s="30">
        <f>IF((F69-H69)&gt;0, F69-H69, 0)</f>
        <v>112.5</v>
      </c>
      <c r="K69" s="30"/>
      <c r="L69" s="33"/>
      <c r="M69" s="34"/>
      <c r="N69" s="30"/>
      <c r="O69" s="30"/>
      <c r="P69" s="31"/>
    </row>
    <row r="70" spans="1:17" s="5" customFormat="1" ht="30" customHeight="1" x14ac:dyDescent="0.2">
      <c r="A70" s="1"/>
      <c r="B70" s="25" t="s">
        <v>99</v>
      </c>
      <c r="C70" s="24" t="s">
        <v>151</v>
      </c>
      <c r="D70" s="67" t="s">
        <v>163</v>
      </c>
      <c r="E70" s="93"/>
      <c r="F70" s="93"/>
      <c r="G70" s="30"/>
      <c r="H70" s="30"/>
      <c r="I70" s="30"/>
      <c r="J70" s="30"/>
      <c r="K70" s="30"/>
      <c r="L70" s="33"/>
      <c r="M70" s="34"/>
      <c r="N70" s="30"/>
      <c r="O70" s="30"/>
      <c r="P70" s="31"/>
    </row>
    <row r="71" spans="1:17" ht="30" customHeight="1" x14ac:dyDescent="0.25">
      <c r="B71" s="25" t="s">
        <v>100</v>
      </c>
      <c r="C71" s="24" t="s">
        <v>152</v>
      </c>
      <c r="D71" s="67" t="s">
        <v>162</v>
      </c>
      <c r="E71" s="93"/>
      <c r="F71" s="93"/>
      <c r="G71" s="30"/>
      <c r="H71" s="30"/>
      <c r="I71" s="30"/>
      <c r="J71" s="30"/>
      <c r="K71" s="30"/>
      <c r="L71" s="33"/>
      <c r="M71" s="34"/>
      <c r="N71" s="30"/>
      <c r="O71" s="30"/>
      <c r="P71" s="31"/>
    </row>
    <row r="72" spans="1:17" s="5" customFormat="1" ht="30" customHeight="1" x14ac:dyDescent="0.2">
      <c r="A72" s="1"/>
      <c r="B72" s="25" t="s">
        <v>102</v>
      </c>
      <c r="C72" s="24" t="s">
        <v>153</v>
      </c>
      <c r="D72" s="67" t="s">
        <v>135</v>
      </c>
      <c r="E72" s="93">
        <v>135</v>
      </c>
      <c r="F72" s="93">
        <v>20</v>
      </c>
      <c r="G72" s="93">
        <v>148.5</v>
      </c>
      <c r="H72" s="93">
        <v>74.25</v>
      </c>
      <c r="I72" s="30">
        <f>IF((H72-F72)&gt;0, H72-F72, 0)</f>
        <v>54.25</v>
      </c>
      <c r="J72" s="30">
        <f>IF((F72-H72)&gt;0, F72-H72, 0)</f>
        <v>0</v>
      </c>
      <c r="K72" s="30"/>
      <c r="L72" s="33"/>
      <c r="M72" s="34"/>
      <c r="N72" s="30"/>
      <c r="O72" s="30"/>
      <c r="P72" s="31"/>
      <c r="Q72" s="1"/>
    </row>
    <row r="73" spans="1:17" s="5" customFormat="1" ht="30" customHeight="1" x14ac:dyDescent="0.2">
      <c r="A73" s="1"/>
      <c r="B73" s="25" t="s">
        <v>104</v>
      </c>
      <c r="C73" s="24" t="s">
        <v>166</v>
      </c>
      <c r="D73" s="67" t="s">
        <v>137</v>
      </c>
      <c r="E73" s="35"/>
      <c r="F73" s="35"/>
      <c r="G73" s="35"/>
      <c r="H73" s="36"/>
      <c r="I73" s="35"/>
      <c r="J73" s="35"/>
      <c r="K73" s="35"/>
      <c r="L73" s="37"/>
      <c r="M73" s="38"/>
      <c r="N73" s="35"/>
      <c r="O73" s="35"/>
      <c r="P73" s="39"/>
      <c r="Q73" s="1"/>
    </row>
    <row r="74" spans="1:17" s="5" customFormat="1" ht="38.25" customHeight="1" x14ac:dyDescent="0.2">
      <c r="A74" s="1"/>
      <c r="B74" s="25" t="s">
        <v>106</v>
      </c>
      <c r="C74" s="24" t="s">
        <v>159</v>
      </c>
      <c r="D74" s="68" t="s">
        <v>187</v>
      </c>
      <c r="E74" s="32">
        <v>200</v>
      </c>
      <c r="F74" s="40">
        <v>0</v>
      </c>
      <c r="G74" s="32">
        <v>220</v>
      </c>
      <c r="H74" s="32">
        <v>110</v>
      </c>
      <c r="I74" s="32">
        <f t="shared" ref="H74:I74" si="23">SUM(I75:I81)</f>
        <v>33</v>
      </c>
      <c r="J74" s="32">
        <f>SUM(J75:J81)</f>
        <v>0</v>
      </c>
      <c r="K74" s="32">
        <f t="shared" ref="K74" si="24">SUM(K75:K81)</f>
        <v>0</v>
      </c>
      <c r="L74" s="52">
        <f>SUM(L75:L81)</f>
        <v>0</v>
      </c>
      <c r="M74" s="32">
        <f>SUM(M75:M81)</f>
        <v>0</v>
      </c>
      <c r="N74" s="41"/>
      <c r="O74" s="32">
        <f>SUM(O75:O81)</f>
        <v>0</v>
      </c>
      <c r="P74" s="55">
        <f>SUM(P75:P81)</f>
        <v>0</v>
      </c>
      <c r="Q74" s="1"/>
    </row>
    <row r="75" spans="1:17" s="5" customFormat="1" ht="30" customHeight="1" x14ac:dyDescent="0.2">
      <c r="A75" s="1"/>
      <c r="B75" s="25" t="s">
        <v>108</v>
      </c>
      <c r="C75" s="24" t="s">
        <v>167</v>
      </c>
      <c r="D75" s="67" t="s">
        <v>131</v>
      </c>
      <c r="E75" s="30"/>
      <c r="F75" s="40"/>
      <c r="G75" s="30"/>
      <c r="H75" s="30"/>
      <c r="I75" s="30"/>
      <c r="J75" s="30"/>
      <c r="K75" s="30"/>
      <c r="L75" s="33"/>
      <c r="M75" s="34"/>
      <c r="N75" s="41"/>
      <c r="O75" s="30"/>
      <c r="P75" s="31"/>
      <c r="Q75" s="1"/>
    </row>
    <row r="76" spans="1:17" s="5" customFormat="1" ht="30" customHeight="1" x14ac:dyDescent="0.2">
      <c r="A76" s="1"/>
      <c r="B76" s="25" t="s">
        <v>109</v>
      </c>
      <c r="C76" s="24" t="s">
        <v>168</v>
      </c>
      <c r="D76" s="67" t="s">
        <v>132</v>
      </c>
      <c r="E76" s="30"/>
      <c r="F76" s="40"/>
      <c r="G76" s="30"/>
      <c r="H76" s="30"/>
      <c r="I76" s="30"/>
      <c r="J76" s="30"/>
      <c r="K76" s="30"/>
      <c r="L76" s="33"/>
      <c r="M76" s="34"/>
      <c r="N76" s="41"/>
      <c r="O76" s="30"/>
      <c r="P76" s="31"/>
      <c r="Q76" s="1"/>
    </row>
    <row r="77" spans="1:17" s="5" customFormat="1" ht="30" customHeight="1" x14ac:dyDescent="0.2">
      <c r="A77" s="1"/>
      <c r="B77" s="25" t="s">
        <v>110</v>
      </c>
      <c r="C77" s="24" t="s">
        <v>169</v>
      </c>
      <c r="D77" s="67" t="s">
        <v>133</v>
      </c>
      <c r="E77" s="30"/>
      <c r="F77" s="40"/>
      <c r="G77" s="30"/>
      <c r="H77" s="30"/>
      <c r="I77" s="30"/>
      <c r="J77" s="30"/>
      <c r="K77" s="30"/>
      <c r="L77" s="33"/>
      <c r="M77" s="34"/>
      <c r="N77" s="41"/>
      <c r="O77" s="30"/>
      <c r="P77" s="31"/>
      <c r="Q77" s="1"/>
    </row>
    <row r="78" spans="1:17" s="5" customFormat="1" ht="30" customHeight="1" x14ac:dyDescent="0.2">
      <c r="A78" s="1"/>
      <c r="B78" s="25" t="s">
        <v>111</v>
      </c>
      <c r="C78" s="24" t="s">
        <v>170</v>
      </c>
      <c r="D78" s="67" t="s">
        <v>134</v>
      </c>
      <c r="E78" s="30"/>
      <c r="F78" s="40"/>
      <c r="G78" s="30"/>
      <c r="H78" s="30"/>
      <c r="I78" s="30"/>
      <c r="J78" s="30"/>
      <c r="K78" s="30"/>
      <c r="L78" s="33"/>
      <c r="M78" s="34"/>
      <c r="N78" s="41"/>
      <c r="O78" s="30"/>
      <c r="P78" s="31"/>
      <c r="Q78" s="1"/>
    </row>
    <row r="79" spans="1:17" s="5" customFormat="1" ht="30" customHeight="1" x14ac:dyDescent="0.2">
      <c r="A79" s="1"/>
      <c r="B79" s="25" t="s">
        <v>112</v>
      </c>
      <c r="C79" s="24" t="s">
        <v>171</v>
      </c>
      <c r="D79" s="67" t="s">
        <v>163</v>
      </c>
      <c r="E79" s="30"/>
      <c r="F79" s="40"/>
      <c r="G79" s="30"/>
      <c r="H79" s="30"/>
      <c r="I79" s="30"/>
      <c r="J79" s="30"/>
      <c r="K79" s="30"/>
      <c r="L79" s="33"/>
      <c r="M79" s="34"/>
      <c r="N79" s="41"/>
      <c r="O79" s="30"/>
      <c r="P79" s="31"/>
    </row>
    <row r="80" spans="1:17" s="5" customFormat="1" ht="30" customHeight="1" x14ac:dyDescent="0.2">
      <c r="A80" s="1"/>
      <c r="B80" s="25" t="s">
        <v>113</v>
      </c>
      <c r="C80" s="24" t="s">
        <v>172</v>
      </c>
      <c r="D80" s="67" t="s">
        <v>162</v>
      </c>
      <c r="E80" s="30"/>
      <c r="F80" s="40"/>
      <c r="G80" s="30"/>
      <c r="H80" s="30"/>
      <c r="I80" s="30"/>
      <c r="J80" s="30"/>
      <c r="K80" s="30"/>
      <c r="L80" s="33"/>
      <c r="M80" s="34"/>
      <c r="N80" s="41"/>
      <c r="O80" s="30"/>
      <c r="P80" s="31"/>
      <c r="Q80" s="1"/>
    </row>
    <row r="81" spans="1:17" s="5" customFormat="1" ht="30" customHeight="1" x14ac:dyDescent="0.2">
      <c r="A81" s="1"/>
      <c r="B81" s="25" t="s">
        <v>114</v>
      </c>
      <c r="C81" s="24" t="s">
        <v>173</v>
      </c>
      <c r="D81" s="67" t="s">
        <v>135</v>
      </c>
      <c r="E81" s="94"/>
      <c r="F81" s="95">
        <v>0</v>
      </c>
      <c r="G81" s="93">
        <v>66</v>
      </c>
      <c r="H81" s="93">
        <v>33</v>
      </c>
      <c r="I81" s="30">
        <f>IF((H81-F81)&gt;0, H81-F81, 0)</f>
        <v>33</v>
      </c>
      <c r="J81" s="30">
        <f>IF((F81-H81)&gt;0, F81-H81, 0)</f>
        <v>0</v>
      </c>
      <c r="K81" s="30"/>
      <c r="L81" s="33"/>
      <c r="M81" s="34"/>
      <c r="N81" s="41"/>
      <c r="O81" s="30"/>
      <c r="P81" s="31"/>
      <c r="Q81" s="1"/>
    </row>
    <row r="82" spans="1:17" s="5" customFormat="1" ht="30" customHeight="1" x14ac:dyDescent="0.2">
      <c r="A82" s="1"/>
      <c r="B82" s="25" t="s">
        <v>188</v>
      </c>
      <c r="C82" s="24" t="s">
        <v>174</v>
      </c>
      <c r="D82" s="69" t="s">
        <v>137</v>
      </c>
      <c r="E82" s="30"/>
      <c r="F82" s="40"/>
      <c r="G82" s="30"/>
      <c r="H82" s="40"/>
      <c r="I82" s="41"/>
      <c r="J82" s="41"/>
      <c r="K82" s="41"/>
      <c r="L82" s="42"/>
      <c r="M82" s="43"/>
      <c r="N82" s="41"/>
      <c r="O82" s="41"/>
      <c r="P82" s="44"/>
      <c r="Q82" s="1"/>
    </row>
    <row r="83" spans="1:17" ht="30" customHeight="1" x14ac:dyDescent="0.25">
      <c r="B83" s="79" t="s">
        <v>160</v>
      </c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1"/>
    </row>
    <row r="84" spans="1:17" ht="30" customHeight="1" x14ac:dyDescent="0.25">
      <c r="B84" s="25" t="s">
        <v>115</v>
      </c>
      <c r="C84" s="24" t="s">
        <v>154</v>
      </c>
      <c r="D84" s="28" t="s">
        <v>155</v>
      </c>
      <c r="E84" s="30"/>
      <c r="F84" s="40"/>
      <c r="G84" s="30"/>
      <c r="H84" s="40"/>
      <c r="I84" s="41"/>
      <c r="J84" s="41"/>
      <c r="K84" s="41"/>
      <c r="L84" s="42"/>
      <c r="M84" s="43"/>
      <c r="N84" s="41"/>
      <c r="O84" s="41"/>
      <c r="P84" s="44"/>
    </row>
    <row r="85" spans="1:17" ht="30" customHeight="1" x14ac:dyDescent="0.25">
      <c r="B85" s="25" t="s">
        <v>116</v>
      </c>
      <c r="C85" s="24" t="s">
        <v>175</v>
      </c>
      <c r="D85" s="28" t="s">
        <v>156</v>
      </c>
      <c r="E85" s="30"/>
      <c r="F85" s="40"/>
      <c r="G85" s="30"/>
      <c r="H85" s="40"/>
      <c r="I85" s="61"/>
      <c r="J85" s="61"/>
      <c r="K85" s="61"/>
      <c r="L85" s="62"/>
      <c r="M85" s="43"/>
      <c r="N85" s="41"/>
      <c r="O85" s="41"/>
      <c r="P85" s="44"/>
    </row>
    <row r="86" spans="1:17" ht="30" customHeight="1" thickBot="1" x14ac:dyDescent="0.3">
      <c r="B86" s="26" t="s">
        <v>117</v>
      </c>
      <c r="C86" s="27" t="s">
        <v>176</v>
      </c>
      <c r="D86" s="29" t="s">
        <v>157</v>
      </c>
      <c r="E86" s="45"/>
      <c r="F86" s="46"/>
      <c r="G86" s="45"/>
      <c r="H86" s="46"/>
      <c r="I86" s="47"/>
      <c r="J86" s="47"/>
      <c r="K86" s="47"/>
      <c r="L86" s="48"/>
      <c r="M86" s="49"/>
      <c r="N86" s="47"/>
      <c r="O86" s="47"/>
      <c r="P86" s="50"/>
    </row>
  </sheetData>
  <mergeCells count="16">
    <mergeCell ref="L6:L7"/>
    <mergeCell ref="M6:P6"/>
    <mergeCell ref="B8:B9"/>
    <mergeCell ref="C8:C9"/>
    <mergeCell ref="D8:D9"/>
    <mergeCell ref="B83:P83"/>
    <mergeCell ref="B2:P2"/>
    <mergeCell ref="B6:C7"/>
    <mergeCell ref="D6:D7"/>
    <mergeCell ref="E6:E7"/>
    <mergeCell ref="F6:F7"/>
    <mergeCell ref="G6:G7"/>
    <mergeCell ref="H6:H7"/>
    <mergeCell ref="I6:I7"/>
    <mergeCell ref="J6:J7"/>
    <mergeCell ref="K6:K7"/>
  </mergeCells>
  <pageMargins left="0.70866141732283472" right="0.70866141732283472" top="0.74803149606299213" bottom="0.74803149606299213" header="0.31496062992125984" footer="0.31496062992125984"/>
  <pageSetup paperSize="9" scale="2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6"/>
  <sheetViews>
    <sheetView showGridLines="0" topLeftCell="B1" zoomScale="70" zoomScaleNormal="70" workbookViewId="0">
      <pane xSplit="3" ySplit="9" topLeftCell="E10" activePane="bottomRight" state="frozen"/>
      <selection activeCell="I10" sqref="I10"/>
      <selection pane="topRight" activeCell="I10" sqref="I10"/>
      <selection pane="bottomLeft" activeCell="I10" sqref="I10"/>
      <selection pane="bottomRight" activeCell="I10" sqref="I10"/>
    </sheetView>
  </sheetViews>
  <sheetFormatPr defaultColWidth="11.42578125" defaultRowHeight="14.25" x14ac:dyDescent="0.25"/>
  <cols>
    <col min="1" max="1" width="2.7109375" style="1" customWidth="1"/>
    <col min="2" max="2" width="8.42578125" style="10" customWidth="1"/>
    <col min="3" max="3" width="8" style="10" customWidth="1"/>
    <col min="4" max="4" width="101" style="1" customWidth="1"/>
    <col min="5" max="8" width="15" style="1" customWidth="1"/>
    <col min="9" max="10" width="16.5703125" style="1" customWidth="1"/>
    <col min="11" max="12" width="16.42578125" style="1" customWidth="1"/>
    <col min="13" max="16" width="15.140625" style="1" customWidth="1"/>
    <col min="17" max="16384" width="11.42578125" style="1"/>
  </cols>
  <sheetData>
    <row r="1" spans="1:16" ht="15" thickBot="1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6" s="4" customFormat="1" ht="30" customHeight="1" thickBot="1" x14ac:dyDescent="0.3">
      <c r="A2" s="3"/>
      <c r="B2" s="75" t="s">
        <v>189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7"/>
    </row>
    <row r="3" spans="1:16" s="9" customFormat="1" ht="13.5" customHeight="1" x14ac:dyDescent="0.2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7"/>
    </row>
    <row r="4" spans="1:16" s="9" customFormat="1" ht="13.5" customHeight="1" x14ac:dyDescent="0.25">
      <c r="A4" s="7"/>
      <c r="B4" s="8"/>
      <c r="C4" s="8"/>
      <c r="D4" s="64" t="s">
        <v>190</v>
      </c>
      <c r="E4" s="64"/>
      <c r="F4" s="8"/>
      <c r="G4" s="8"/>
      <c r="H4" s="8"/>
      <c r="I4" s="8"/>
      <c r="J4" s="8"/>
      <c r="K4" s="8"/>
      <c r="L4" s="8"/>
      <c r="M4" s="7"/>
    </row>
    <row r="5" spans="1:16" s="9" customFormat="1" ht="13.5" customHeight="1" thickBot="1" x14ac:dyDescent="0.3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7"/>
    </row>
    <row r="6" spans="1:16" s="9" customFormat="1" ht="13.5" customHeight="1" x14ac:dyDescent="0.25">
      <c r="A6" s="7"/>
      <c r="B6" s="85"/>
      <c r="C6" s="86"/>
      <c r="D6" s="89"/>
      <c r="E6" s="91" t="s">
        <v>118</v>
      </c>
      <c r="F6" s="91" t="s">
        <v>119</v>
      </c>
      <c r="G6" s="91" t="s">
        <v>120</v>
      </c>
      <c r="H6" s="91" t="s">
        <v>121</v>
      </c>
      <c r="I6" s="91" t="s">
        <v>122</v>
      </c>
      <c r="J6" s="91" t="s">
        <v>123</v>
      </c>
      <c r="K6" s="91" t="s">
        <v>124</v>
      </c>
      <c r="L6" s="91" t="s">
        <v>125</v>
      </c>
      <c r="M6" s="78" t="s">
        <v>177</v>
      </c>
      <c r="N6" s="78"/>
      <c r="O6" s="78"/>
      <c r="P6" s="82"/>
    </row>
    <row r="7" spans="1:16" s="5" customFormat="1" ht="57" x14ac:dyDescent="0.2">
      <c r="A7" s="1"/>
      <c r="B7" s="87"/>
      <c r="C7" s="88"/>
      <c r="D7" s="90"/>
      <c r="E7" s="92"/>
      <c r="F7" s="92"/>
      <c r="G7" s="92"/>
      <c r="H7" s="92"/>
      <c r="I7" s="92"/>
      <c r="J7" s="92"/>
      <c r="K7" s="92"/>
      <c r="L7" s="92"/>
      <c r="M7" s="14" t="s">
        <v>118</v>
      </c>
      <c r="N7" s="70" t="s">
        <v>119</v>
      </c>
      <c r="O7" s="14" t="s">
        <v>120</v>
      </c>
      <c r="P7" s="11" t="s">
        <v>121</v>
      </c>
    </row>
    <row r="8" spans="1:16" s="5" customFormat="1" x14ac:dyDescent="0.2">
      <c r="A8" s="1"/>
      <c r="B8" s="73" t="s">
        <v>0</v>
      </c>
      <c r="C8" s="74" t="s">
        <v>1</v>
      </c>
      <c r="D8" s="72" t="s">
        <v>2</v>
      </c>
      <c r="E8" s="15" t="s">
        <v>3</v>
      </c>
      <c r="F8" s="16" t="s">
        <v>4</v>
      </c>
      <c r="G8" s="17" t="s">
        <v>5</v>
      </c>
      <c r="H8" s="17" t="s">
        <v>6</v>
      </c>
      <c r="I8" s="17" t="s">
        <v>7</v>
      </c>
      <c r="J8" s="18" t="s">
        <v>8</v>
      </c>
      <c r="K8" s="18" t="s">
        <v>14</v>
      </c>
      <c r="L8" s="17" t="s">
        <v>18</v>
      </c>
      <c r="M8" s="15" t="s">
        <v>19</v>
      </c>
      <c r="N8" s="18" t="s">
        <v>21</v>
      </c>
      <c r="O8" s="18" t="s">
        <v>22</v>
      </c>
      <c r="P8" s="19" t="s">
        <v>23</v>
      </c>
    </row>
    <row r="9" spans="1:16" s="5" customFormat="1" ht="14.25" customHeight="1" x14ac:dyDescent="0.2">
      <c r="A9" s="1"/>
      <c r="B9" s="71"/>
      <c r="C9" s="83"/>
      <c r="D9" s="84"/>
      <c r="E9" s="20"/>
      <c r="F9" s="20"/>
      <c r="G9" s="21"/>
      <c r="H9" s="20"/>
      <c r="I9" s="20" t="s">
        <v>126</v>
      </c>
      <c r="J9" s="22" t="s">
        <v>127</v>
      </c>
      <c r="K9" s="22" t="s">
        <v>128</v>
      </c>
      <c r="L9" s="20" t="s">
        <v>129</v>
      </c>
      <c r="M9" s="21"/>
      <c r="N9" s="22"/>
      <c r="O9" s="22"/>
      <c r="P9" s="23"/>
    </row>
    <row r="10" spans="1:16" s="5" customFormat="1" ht="30" customHeight="1" x14ac:dyDescent="0.2">
      <c r="A10" s="1"/>
      <c r="B10" s="25" t="s">
        <v>3</v>
      </c>
      <c r="C10" s="24" t="s">
        <v>178</v>
      </c>
      <c r="D10" s="65" t="s">
        <v>179</v>
      </c>
      <c r="E10" s="58">
        <f t="shared" ref="E10:I10" si="0">SUM(E11,E20,E29,E38,E47,E56,E65,E74)</f>
        <v>1000</v>
      </c>
      <c r="F10" s="58">
        <f t="shared" si="0"/>
        <v>687.5</v>
      </c>
      <c r="G10" s="58">
        <f t="shared" si="0"/>
        <v>1100</v>
      </c>
      <c r="H10" s="58">
        <f t="shared" si="0"/>
        <v>797.5</v>
      </c>
      <c r="I10" s="58">
        <f t="shared" si="0"/>
        <v>253.75000000000006</v>
      </c>
      <c r="J10" s="58">
        <f>SUM(J11,J20,J29,J38,J47,J56,J65,J74)</f>
        <v>143.75</v>
      </c>
      <c r="K10" s="58">
        <f t="shared" ref="K10:N10" si="1">SUM(K11,K20,K29,K38,K47,K56,K65,K74)</f>
        <v>0</v>
      </c>
      <c r="L10" s="59">
        <f t="shared" si="1"/>
        <v>0</v>
      </c>
      <c r="M10" s="58">
        <f t="shared" si="1"/>
        <v>0</v>
      </c>
      <c r="N10" s="58">
        <f t="shared" si="1"/>
        <v>0</v>
      </c>
      <c r="O10" s="58">
        <f>SUM(O11,O20,O29,O38,O47,O56,O65,O74)</f>
        <v>0</v>
      </c>
      <c r="P10" s="60">
        <f t="shared" ref="P10" si="2">SUM(P11,P20,P29,P38,P47,P56,P65,P74)</f>
        <v>0</v>
      </c>
    </row>
    <row r="11" spans="1:16" s="5" customFormat="1" ht="38.25" customHeight="1" x14ac:dyDescent="0.2">
      <c r="A11" s="1"/>
      <c r="B11" s="25" t="s">
        <v>4</v>
      </c>
      <c r="C11" s="24" t="s">
        <v>130</v>
      </c>
      <c r="D11" s="66" t="s">
        <v>180</v>
      </c>
      <c r="E11" s="53">
        <f t="shared" ref="E11:H11" si="3">SUM(E12:E19)</f>
        <v>350</v>
      </c>
      <c r="F11" s="53">
        <f t="shared" si="3"/>
        <v>350</v>
      </c>
      <c r="G11" s="53">
        <f t="shared" si="3"/>
        <v>385</v>
      </c>
      <c r="H11" s="53">
        <f t="shared" si="3"/>
        <v>206.25</v>
      </c>
      <c r="I11" s="53">
        <f>SUM(I12:I19)</f>
        <v>0</v>
      </c>
      <c r="J11" s="53">
        <f>SUM(J12:J19)</f>
        <v>143.75</v>
      </c>
      <c r="K11" s="53">
        <f t="shared" ref="K11:P11" si="4">SUM(K12:K19)</f>
        <v>0</v>
      </c>
      <c r="L11" s="54">
        <f t="shared" si="4"/>
        <v>0</v>
      </c>
      <c r="M11" s="53">
        <f t="shared" si="4"/>
        <v>0</v>
      </c>
      <c r="N11" s="53">
        <f t="shared" si="4"/>
        <v>0</v>
      </c>
      <c r="O11" s="53">
        <f t="shared" si="4"/>
        <v>0</v>
      </c>
      <c r="P11" s="57">
        <f t="shared" si="4"/>
        <v>0</v>
      </c>
    </row>
    <row r="12" spans="1:16" s="5" customFormat="1" ht="30" customHeight="1" x14ac:dyDescent="0.2">
      <c r="A12" s="1"/>
      <c r="B12" s="25" t="s">
        <v>5</v>
      </c>
      <c r="C12" s="24" t="s">
        <v>9</v>
      </c>
      <c r="D12" s="67" t="s">
        <v>131</v>
      </c>
      <c r="E12" s="30"/>
      <c r="F12" s="30"/>
      <c r="G12" s="30"/>
      <c r="H12" s="30"/>
      <c r="I12" s="30"/>
      <c r="J12" s="30"/>
      <c r="K12" s="30"/>
      <c r="L12" s="33"/>
      <c r="M12" s="34"/>
      <c r="N12" s="30"/>
      <c r="O12" s="30"/>
      <c r="P12" s="31"/>
    </row>
    <row r="13" spans="1:16" s="5" customFormat="1" ht="30" customHeight="1" x14ac:dyDescent="0.2">
      <c r="A13" s="1"/>
      <c r="B13" s="25" t="s">
        <v>6</v>
      </c>
      <c r="C13" s="24" t="s">
        <v>10</v>
      </c>
      <c r="D13" s="67" t="s">
        <v>132</v>
      </c>
      <c r="E13" s="30"/>
      <c r="F13" s="30"/>
      <c r="G13" s="30"/>
      <c r="H13" s="30"/>
      <c r="I13" s="30"/>
      <c r="J13" s="30"/>
      <c r="K13" s="30"/>
      <c r="L13" s="33"/>
      <c r="M13" s="34"/>
      <c r="N13" s="30"/>
      <c r="O13" s="30"/>
      <c r="P13" s="31"/>
    </row>
    <row r="14" spans="1:16" s="5" customFormat="1" ht="30" customHeight="1" x14ac:dyDescent="0.2">
      <c r="A14" s="1"/>
      <c r="B14" s="25" t="s">
        <v>7</v>
      </c>
      <c r="C14" s="24" t="s">
        <v>11</v>
      </c>
      <c r="D14" s="67" t="s">
        <v>133</v>
      </c>
      <c r="E14" s="30"/>
      <c r="F14" s="30"/>
      <c r="G14" s="30"/>
      <c r="H14" s="30"/>
      <c r="I14" s="30"/>
      <c r="J14" s="30"/>
      <c r="K14" s="30"/>
      <c r="L14" s="33"/>
      <c r="M14" s="34"/>
      <c r="N14" s="30"/>
      <c r="O14" s="30"/>
      <c r="P14" s="31"/>
    </row>
    <row r="15" spans="1:16" s="5" customFormat="1" ht="30" customHeight="1" x14ac:dyDescent="0.2">
      <c r="A15" s="1"/>
      <c r="B15" s="25" t="s">
        <v>8</v>
      </c>
      <c r="C15" s="24" t="s">
        <v>12</v>
      </c>
      <c r="D15" s="67" t="s">
        <v>134</v>
      </c>
      <c r="E15" s="30">
        <f>G15/1.1</f>
        <v>49.999999999999993</v>
      </c>
      <c r="F15" s="30">
        <f>E15*1</f>
        <v>49.999999999999993</v>
      </c>
      <c r="G15" s="30">
        <v>55</v>
      </c>
      <c r="H15" s="30">
        <f>G15*0.75</f>
        <v>41.25</v>
      </c>
      <c r="I15" s="30">
        <f>IF((H15-F15)&gt;0, H15-F15, 0)</f>
        <v>0</v>
      </c>
      <c r="J15" s="30">
        <f>IF((F15-H15)&gt;0, F15-H15, 0)</f>
        <v>8.7499999999999929</v>
      </c>
      <c r="K15" s="30"/>
      <c r="L15" s="33"/>
      <c r="M15" s="34"/>
      <c r="N15" s="30"/>
      <c r="O15" s="30"/>
      <c r="P15" s="31"/>
    </row>
    <row r="16" spans="1:16" s="5" customFormat="1" ht="30" customHeight="1" x14ac:dyDescent="0.2">
      <c r="A16" s="1"/>
      <c r="B16" s="25" t="s">
        <v>14</v>
      </c>
      <c r="C16" s="24" t="s">
        <v>13</v>
      </c>
      <c r="D16" s="67" t="s">
        <v>163</v>
      </c>
      <c r="E16" s="30"/>
      <c r="F16" s="30"/>
      <c r="G16" s="30"/>
      <c r="H16" s="30"/>
      <c r="I16" s="30"/>
      <c r="J16" s="30"/>
      <c r="K16" s="30"/>
      <c r="L16" s="33"/>
      <c r="M16" s="34"/>
      <c r="N16" s="30"/>
      <c r="O16" s="30"/>
      <c r="P16" s="31"/>
    </row>
    <row r="17" spans="1:16" s="5" customFormat="1" ht="30" customHeight="1" x14ac:dyDescent="0.2">
      <c r="A17" s="1"/>
      <c r="B17" s="25" t="s">
        <v>18</v>
      </c>
      <c r="C17" s="24" t="s">
        <v>15</v>
      </c>
      <c r="D17" s="67" t="s">
        <v>162</v>
      </c>
      <c r="E17" s="30"/>
      <c r="F17" s="30"/>
      <c r="G17" s="30"/>
      <c r="H17" s="30"/>
      <c r="I17" s="30"/>
      <c r="J17" s="30"/>
      <c r="K17" s="30"/>
      <c r="L17" s="33"/>
      <c r="M17" s="34"/>
      <c r="N17" s="30"/>
      <c r="O17" s="30"/>
      <c r="P17" s="31"/>
    </row>
    <row r="18" spans="1:16" s="5" customFormat="1" ht="30" customHeight="1" x14ac:dyDescent="0.2">
      <c r="A18" s="1"/>
      <c r="B18" s="25" t="s">
        <v>19</v>
      </c>
      <c r="C18" s="24" t="s">
        <v>136</v>
      </c>
      <c r="D18" s="67" t="s">
        <v>135</v>
      </c>
      <c r="E18" s="30">
        <f>G18/1.1</f>
        <v>300</v>
      </c>
      <c r="F18" s="30">
        <f>E18*1</f>
        <v>300</v>
      </c>
      <c r="G18" s="30">
        <v>330</v>
      </c>
      <c r="H18" s="30">
        <f>G18*0.5</f>
        <v>165</v>
      </c>
      <c r="I18" s="30">
        <f>IF((H18-F18)&gt;0, H18-F18, 0)</f>
        <v>0</v>
      </c>
      <c r="J18" s="30">
        <f>IF((F18-H18)&gt;0, F18-H18, 0)</f>
        <v>135</v>
      </c>
      <c r="K18" s="30"/>
      <c r="L18" s="33"/>
      <c r="M18" s="34"/>
      <c r="N18" s="30"/>
      <c r="O18" s="30"/>
      <c r="P18" s="31"/>
    </row>
    <row r="19" spans="1:16" s="5" customFormat="1" ht="30" customHeight="1" x14ac:dyDescent="0.2">
      <c r="A19" s="1"/>
      <c r="B19" s="25" t="s">
        <v>21</v>
      </c>
      <c r="C19" s="24" t="s">
        <v>164</v>
      </c>
      <c r="D19" s="67" t="s">
        <v>137</v>
      </c>
      <c r="E19" s="35"/>
      <c r="F19" s="35"/>
      <c r="G19" s="35"/>
      <c r="H19" s="36"/>
      <c r="I19" s="35"/>
      <c r="J19" s="35"/>
      <c r="K19" s="35"/>
      <c r="L19" s="37"/>
      <c r="M19" s="38"/>
      <c r="N19" s="35"/>
      <c r="O19" s="35"/>
      <c r="P19" s="39"/>
    </row>
    <row r="20" spans="1:16" s="5" customFormat="1" ht="38.25" customHeight="1" x14ac:dyDescent="0.2">
      <c r="A20" s="1"/>
      <c r="B20" s="25" t="s">
        <v>22</v>
      </c>
      <c r="C20" s="12" t="s">
        <v>16</v>
      </c>
      <c r="D20" s="68" t="s">
        <v>181</v>
      </c>
      <c r="E20" s="32">
        <f t="shared" ref="E20:I20" si="5">SUM(E21:E28)</f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>SUM(J21:J28)</f>
        <v>0</v>
      </c>
      <c r="K20" s="32">
        <f t="shared" ref="K20:M20" si="6">SUM(K21:K28)</f>
        <v>0</v>
      </c>
      <c r="L20" s="51">
        <f t="shared" si="6"/>
        <v>0</v>
      </c>
      <c r="M20" s="32">
        <f t="shared" si="6"/>
        <v>0</v>
      </c>
      <c r="N20" s="32">
        <f>SUM(N21:N28)</f>
        <v>0</v>
      </c>
      <c r="O20" s="32">
        <f t="shared" ref="O20:P20" si="7">SUM(O21:O28)</f>
        <v>0</v>
      </c>
      <c r="P20" s="55">
        <f t="shared" si="7"/>
        <v>0</v>
      </c>
    </row>
    <row r="21" spans="1:16" s="5" customFormat="1" ht="30" customHeight="1" x14ac:dyDescent="0.2">
      <c r="A21" s="1"/>
      <c r="B21" s="25" t="s">
        <v>23</v>
      </c>
      <c r="C21" s="24" t="s">
        <v>17</v>
      </c>
      <c r="D21" s="67" t="s">
        <v>131</v>
      </c>
      <c r="E21" s="30"/>
      <c r="F21" s="30"/>
      <c r="G21" s="30"/>
      <c r="H21" s="30"/>
      <c r="I21" s="30"/>
      <c r="J21" s="30"/>
      <c r="K21" s="30"/>
      <c r="L21" s="33"/>
      <c r="M21" s="34"/>
      <c r="N21" s="30"/>
      <c r="O21" s="30"/>
      <c r="P21" s="31"/>
    </row>
    <row r="22" spans="1:16" s="5" customFormat="1" ht="30" customHeight="1" x14ac:dyDescent="0.2">
      <c r="A22" s="1"/>
      <c r="B22" s="25" t="s">
        <v>25</v>
      </c>
      <c r="C22" s="24" t="s">
        <v>20</v>
      </c>
      <c r="D22" s="67" t="s">
        <v>132</v>
      </c>
      <c r="E22" s="30"/>
      <c r="F22" s="30"/>
      <c r="G22" s="30"/>
      <c r="H22" s="30"/>
      <c r="I22" s="30"/>
      <c r="J22" s="30"/>
      <c r="K22" s="30"/>
      <c r="L22" s="33"/>
      <c r="M22" s="34"/>
      <c r="N22" s="30"/>
      <c r="O22" s="30"/>
      <c r="P22" s="31"/>
    </row>
    <row r="23" spans="1:16" s="5" customFormat="1" ht="30" customHeight="1" x14ac:dyDescent="0.2">
      <c r="A23" s="1"/>
      <c r="B23" s="25" t="s">
        <v>28</v>
      </c>
      <c r="C23" s="24" t="s">
        <v>24</v>
      </c>
      <c r="D23" s="67" t="s">
        <v>133</v>
      </c>
      <c r="E23" s="30"/>
      <c r="F23" s="30"/>
      <c r="G23" s="30"/>
      <c r="H23" s="30"/>
      <c r="I23" s="30"/>
      <c r="J23" s="30"/>
      <c r="K23" s="30"/>
      <c r="L23" s="33"/>
      <c r="M23" s="34"/>
      <c r="N23" s="30"/>
      <c r="O23" s="30"/>
      <c r="P23" s="31"/>
    </row>
    <row r="24" spans="1:16" s="5" customFormat="1" ht="30" customHeight="1" x14ac:dyDescent="0.2">
      <c r="A24" s="1"/>
      <c r="B24" s="25" t="s">
        <v>30</v>
      </c>
      <c r="C24" s="24" t="s">
        <v>26</v>
      </c>
      <c r="D24" s="67" t="s">
        <v>134</v>
      </c>
      <c r="E24" s="30"/>
      <c r="F24" s="30"/>
      <c r="G24" s="30"/>
      <c r="H24" s="30"/>
      <c r="I24" s="30"/>
      <c r="J24" s="30"/>
      <c r="K24" s="30"/>
      <c r="L24" s="33"/>
      <c r="M24" s="34"/>
      <c r="N24" s="30"/>
      <c r="O24" s="30"/>
      <c r="P24" s="31"/>
    </row>
    <row r="25" spans="1:16" s="5" customFormat="1" ht="30" customHeight="1" x14ac:dyDescent="0.2">
      <c r="A25" s="1"/>
      <c r="B25" s="25" t="s">
        <v>33</v>
      </c>
      <c r="C25" s="24" t="s">
        <v>138</v>
      </c>
      <c r="D25" s="67" t="s">
        <v>163</v>
      </c>
      <c r="E25" s="30"/>
      <c r="F25" s="30"/>
      <c r="G25" s="30"/>
      <c r="H25" s="30"/>
      <c r="I25" s="30"/>
      <c r="J25" s="30"/>
      <c r="K25" s="30"/>
      <c r="L25" s="33"/>
      <c r="M25" s="34"/>
      <c r="N25" s="30"/>
      <c r="O25" s="30"/>
      <c r="P25" s="31"/>
    </row>
    <row r="26" spans="1:16" s="5" customFormat="1" ht="30" customHeight="1" x14ac:dyDescent="0.2">
      <c r="A26" s="1"/>
      <c r="B26" s="25" t="s">
        <v>34</v>
      </c>
      <c r="C26" s="24" t="s">
        <v>139</v>
      </c>
      <c r="D26" s="67" t="s">
        <v>162</v>
      </c>
      <c r="E26" s="30"/>
      <c r="F26" s="30"/>
      <c r="G26" s="30"/>
      <c r="H26" s="30"/>
      <c r="I26" s="30"/>
      <c r="J26" s="30"/>
      <c r="K26" s="30"/>
      <c r="L26" s="33"/>
      <c r="M26" s="34"/>
      <c r="N26" s="30"/>
      <c r="O26" s="30"/>
      <c r="P26" s="31"/>
    </row>
    <row r="27" spans="1:16" s="5" customFormat="1" ht="30" customHeight="1" x14ac:dyDescent="0.2">
      <c r="A27" s="1"/>
      <c r="B27" s="25" t="s">
        <v>36</v>
      </c>
      <c r="C27" s="24" t="s">
        <v>140</v>
      </c>
      <c r="D27" s="67" t="s">
        <v>135</v>
      </c>
      <c r="E27" s="30"/>
      <c r="F27" s="30"/>
      <c r="G27" s="30"/>
      <c r="H27" s="30"/>
      <c r="I27" s="30"/>
      <c r="J27" s="30"/>
      <c r="K27" s="30"/>
      <c r="L27" s="33"/>
      <c r="M27" s="34"/>
      <c r="N27" s="30"/>
      <c r="O27" s="30"/>
      <c r="P27" s="31"/>
    </row>
    <row r="28" spans="1:16" s="5" customFormat="1" ht="30" customHeight="1" x14ac:dyDescent="0.2">
      <c r="A28" s="1"/>
      <c r="B28" s="25" t="s">
        <v>38</v>
      </c>
      <c r="C28" s="24" t="s">
        <v>161</v>
      </c>
      <c r="D28" s="67" t="s">
        <v>137</v>
      </c>
      <c r="E28" s="35"/>
      <c r="F28" s="35"/>
      <c r="G28" s="35"/>
      <c r="H28" s="36"/>
      <c r="I28" s="35"/>
      <c r="J28" s="35"/>
      <c r="K28" s="35"/>
      <c r="L28" s="37"/>
      <c r="M28" s="38"/>
      <c r="N28" s="35"/>
      <c r="O28" s="35"/>
      <c r="P28" s="39"/>
    </row>
    <row r="29" spans="1:16" s="5" customFormat="1" ht="38.25" customHeight="1" x14ac:dyDescent="0.2">
      <c r="A29" s="1"/>
      <c r="B29" s="25" t="s">
        <v>41</v>
      </c>
      <c r="C29" s="24" t="s">
        <v>27</v>
      </c>
      <c r="D29" s="66" t="s">
        <v>182</v>
      </c>
      <c r="E29" s="32">
        <f t="shared" ref="E29:I29" si="8">SUM(E30:E37)</f>
        <v>0</v>
      </c>
      <c r="F29" s="32">
        <f t="shared" si="8"/>
        <v>0</v>
      </c>
      <c r="G29" s="32">
        <f t="shared" si="8"/>
        <v>0</v>
      </c>
      <c r="H29" s="32">
        <f t="shared" si="8"/>
        <v>0</v>
      </c>
      <c r="I29" s="32">
        <f t="shared" si="8"/>
        <v>0</v>
      </c>
      <c r="J29" s="32">
        <f>SUM(J30:J37)</f>
        <v>0</v>
      </c>
      <c r="K29" s="32">
        <f t="shared" ref="K29:M29" si="9">SUM(K30:K37)</f>
        <v>0</v>
      </c>
      <c r="L29" s="51">
        <f t="shared" si="9"/>
        <v>0</v>
      </c>
      <c r="M29" s="32">
        <f t="shared" si="9"/>
        <v>0</v>
      </c>
      <c r="N29" s="32">
        <f>SUM(N30:N37)</f>
        <v>0</v>
      </c>
      <c r="O29" s="32">
        <f t="shared" ref="O29:P29" si="10">SUM(O30:O37)</f>
        <v>0</v>
      </c>
      <c r="P29" s="55">
        <f t="shared" si="10"/>
        <v>0</v>
      </c>
    </row>
    <row r="30" spans="1:16" s="5" customFormat="1" ht="30" customHeight="1" x14ac:dyDescent="0.2">
      <c r="A30" s="1"/>
      <c r="B30" s="25" t="s">
        <v>42</v>
      </c>
      <c r="C30" s="24" t="s">
        <v>29</v>
      </c>
      <c r="D30" s="67" t="s">
        <v>131</v>
      </c>
      <c r="E30" s="30"/>
      <c r="F30" s="30"/>
      <c r="G30" s="30"/>
      <c r="H30" s="30"/>
      <c r="I30" s="30"/>
      <c r="J30" s="30"/>
      <c r="K30" s="30"/>
      <c r="L30" s="33"/>
      <c r="M30" s="34"/>
      <c r="N30" s="30"/>
      <c r="O30" s="30"/>
      <c r="P30" s="31"/>
    </row>
    <row r="31" spans="1:16" s="5" customFormat="1" ht="30" customHeight="1" x14ac:dyDescent="0.2">
      <c r="A31" s="1"/>
      <c r="B31" s="25" t="s">
        <v>43</v>
      </c>
      <c r="C31" s="24" t="s">
        <v>31</v>
      </c>
      <c r="D31" s="67" t="s">
        <v>132</v>
      </c>
      <c r="E31" s="30"/>
      <c r="F31" s="30"/>
      <c r="G31" s="30"/>
      <c r="H31" s="30"/>
      <c r="I31" s="30"/>
      <c r="J31" s="30"/>
      <c r="K31" s="30"/>
      <c r="L31" s="33"/>
      <c r="M31" s="34"/>
      <c r="N31" s="30"/>
      <c r="O31" s="30"/>
      <c r="P31" s="31"/>
    </row>
    <row r="32" spans="1:16" s="5" customFormat="1" ht="30" customHeight="1" x14ac:dyDescent="0.2">
      <c r="A32" s="1"/>
      <c r="B32" s="25" t="s">
        <v>46</v>
      </c>
      <c r="C32" s="24" t="s">
        <v>32</v>
      </c>
      <c r="D32" s="67" t="s">
        <v>133</v>
      </c>
      <c r="E32" s="30"/>
      <c r="F32" s="30"/>
      <c r="G32" s="30"/>
      <c r="H32" s="30"/>
      <c r="I32" s="30"/>
      <c r="J32" s="30"/>
      <c r="K32" s="30"/>
      <c r="L32" s="33"/>
      <c r="M32" s="34"/>
      <c r="N32" s="30"/>
      <c r="O32" s="30"/>
      <c r="P32" s="31"/>
    </row>
    <row r="33" spans="1:16" s="5" customFormat="1" ht="30" customHeight="1" x14ac:dyDescent="0.2">
      <c r="A33" s="1"/>
      <c r="B33" s="25" t="s">
        <v>47</v>
      </c>
      <c r="C33" s="24" t="s">
        <v>141</v>
      </c>
      <c r="D33" s="67" t="s">
        <v>134</v>
      </c>
      <c r="E33" s="30"/>
      <c r="F33" s="30"/>
      <c r="G33" s="30"/>
      <c r="H33" s="30"/>
      <c r="I33" s="30"/>
      <c r="J33" s="30"/>
      <c r="K33" s="30"/>
      <c r="L33" s="33"/>
      <c r="M33" s="34"/>
      <c r="N33" s="30"/>
      <c r="O33" s="30"/>
      <c r="P33" s="31"/>
    </row>
    <row r="34" spans="1:16" s="5" customFormat="1" ht="30" customHeight="1" x14ac:dyDescent="0.2">
      <c r="A34" s="1"/>
      <c r="B34" s="25" t="s">
        <v>48</v>
      </c>
      <c r="C34" s="24" t="s">
        <v>142</v>
      </c>
      <c r="D34" s="67" t="s">
        <v>163</v>
      </c>
      <c r="E34" s="30"/>
      <c r="F34" s="30"/>
      <c r="G34" s="30"/>
      <c r="H34" s="30"/>
      <c r="I34" s="30"/>
      <c r="J34" s="30"/>
      <c r="K34" s="30"/>
      <c r="L34" s="33"/>
      <c r="M34" s="34"/>
      <c r="N34" s="30"/>
      <c r="O34" s="30"/>
      <c r="P34" s="31"/>
    </row>
    <row r="35" spans="1:16" s="5" customFormat="1" ht="30" customHeight="1" x14ac:dyDescent="0.2">
      <c r="A35" s="1"/>
      <c r="B35" s="25" t="s">
        <v>50</v>
      </c>
      <c r="C35" s="24" t="s">
        <v>143</v>
      </c>
      <c r="D35" s="67" t="s">
        <v>162</v>
      </c>
      <c r="E35" s="30"/>
      <c r="F35" s="30"/>
      <c r="G35" s="30"/>
      <c r="H35" s="30"/>
      <c r="I35" s="30"/>
      <c r="J35" s="30"/>
      <c r="K35" s="30"/>
      <c r="L35" s="33"/>
      <c r="M35" s="34"/>
      <c r="N35" s="30"/>
      <c r="O35" s="30"/>
      <c r="P35" s="31"/>
    </row>
    <row r="36" spans="1:16" s="5" customFormat="1" ht="30" customHeight="1" x14ac:dyDescent="0.2">
      <c r="A36" s="1"/>
      <c r="B36" s="25" t="s">
        <v>52</v>
      </c>
      <c r="C36" s="24" t="s">
        <v>144</v>
      </c>
      <c r="D36" s="67" t="s">
        <v>135</v>
      </c>
      <c r="E36" s="30"/>
      <c r="F36" s="30"/>
      <c r="G36" s="30"/>
      <c r="H36" s="30"/>
      <c r="I36" s="30"/>
      <c r="J36" s="30"/>
      <c r="K36" s="30"/>
      <c r="L36" s="33"/>
      <c r="M36" s="34"/>
      <c r="N36" s="30"/>
      <c r="O36" s="30"/>
      <c r="P36" s="31"/>
    </row>
    <row r="37" spans="1:16" s="5" customFormat="1" ht="30" customHeight="1" x14ac:dyDescent="0.2">
      <c r="A37" s="1"/>
      <c r="B37" s="25" t="s">
        <v>54</v>
      </c>
      <c r="C37" s="24" t="s">
        <v>158</v>
      </c>
      <c r="D37" s="67" t="s">
        <v>137</v>
      </c>
      <c r="E37" s="35"/>
      <c r="F37" s="35"/>
      <c r="G37" s="35"/>
      <c r="H37" s="36"/>
      <c r="I37" s="35"/>
      <c r="J37" s="35"/>
      <c r="K37" s="35"/>
      <c r="L37" s="37"/>
      <c r="M37" s="38"/>
      <c r="N37" s="35"/>
      <c r="O37" s="35"/>
      <c r="P37" s="39"/>
    </row>
    <row r="38" spans="1:16" s="5" customFormat="1" ht="38.25" customHeight="1" x14ac:dyDescent="0.2">
      <c r="A38" s="1"/>
      <c r="B38" s="25" t="s">
        <v>55</v>
      </c>
      <c r="C38" s="24" t="s">
        <v>35</v>
      </c>
      <c r="D38" s="66" t="s">
        <v>183</v>
      </c>
      <c r="E38" s="32">
        <f t="shared" ref="E38:I38" si="11">SUM(E39:E46)</f>
        <v>0</v>
      </c>
      <c r="F38" s="32">
        <f t="shared" si="11"/>
        <v>0</v>
      </c>
      <c r="G38" s="32">
        <f t="shared" si="11"/>
        <v>0</v>
      </c>
      <c r="H38" s="32">
        <f t="shared" si="11"/>
        <v>0</v>
      </c>
      <c r="I38" s="32">
        <f t="shared" si="11"/>
        <v>0</v>
      </c>
      <c r="J38" s="32">
        <f>SUM(J39:J46)</f>
        <v>0</v>
      </c>
      <c r="K38" s="32">
        <f t="shared" ref="K38:M38" si="12">SUM(K39:K46)</f>
        <v>0</v>
      </c>
      <c r="L38" s="51">
        <f t="shared" si="12"/>
        <v>0</v>
      </c>
      <c r="M38" s="32">
        <f t="shared" si="12"/>
        <v>0</v>
      </c>
      <c r="N38" s="32">
        <f>SUM(N39:N46)</f>
        <v>0</v>
      </c>
      <c r="O38" s="32">
        <f t="shared" ref="O38:P38" si="13">SUM(O39:O46)</f>
        <v>0</v>
      </c>
      <c r="P38" s="55">
        <f t="shared" si="13"/>
        <v>0</v>
      </c>
    </row>
    <row r="39" spans="1:16" s="5" customFormat="1" ht="30" customHeight="1" x14ac:dyDescent="0.2">
      <c r="A39" s="1"/>
      <c r="B39" s="25" t="s">
        <v>56</v>
      </c>
      <c r="C39" s="24" t="s">
        <v>37</v>
      </c>
      <c r="D39" s="67" t="s">
        <v>131</v>
      </c>
      <c r="E39" s="30"/>
      <c r="F39" s="30"/>
      <c r="G39" s="30"/>
      <c r="H39" s="30"/>
      <c r="I39" s="30"/>
      <c r="J39" s="30"/>
      <c r="K39" s="30"/>
      <c r="L39" s="33"/>
      <c r="M39" s="34"/>
      <c r="N39" s="30"/>
      <c r="O39" s="30"/>
      <c r="P39" s="31"/>
    </row>
    <row r="40" spans="1:16" s="5" customFormat="1" ht="30" customHeight="1" x14ac:dyDescent="0.2">
      <c r="A40" s="1"/>
      <c r="B40" s="25" t="s">
        <v>59</v>
      </c>
      <c r="C40" s="24" t="s">
        <v>39</v>
      </c>
      <c r="D40" s="67" t="s">
        <v>132</v>
      </c>
      <c r="E40" s="30"/>
      <c r="F40" s="30"/>
      <c r="G40" s="30"/>
      <c r="H40" s="30"/>
      <c r="I40" s="30"/>
      <c r="J40" s="30"/>
      <c r="K40" s="30"/>
      <c r="L40" s="33"/>
      <c r="M40" s="34"/>
      <c r="N40" s="30"/>
      <c r="O40" s="30"/>
      <c r="P40" s="31"/>
    </row>
    <row r="41" spans="1:16" s="5" customFormat="1" ht="30" customHeight="1" x14ac:dyDescent="0.2">
      <c r="A41" s="1"/>
      <c r="B41" s="25" t="s">
        <v>60</v>
      </c>
      <c r="C41" s="24" t="s">
        <v>40</v>
      </c>
      <c r="D41" s="67" t="s">
        <v>133</v>
      </c>
      <c r="E41" s="30"/>
      <c r="F41" s="30"/>
      <c r="G41" s="30"/>
      <c r="H41" s="30"/>
      <c r="I41" s="30"/>
      <c r="J41" s="30"/>
      <c r="K41" s="30"/>
      <c r="L41" s="33"/>
      <c r="M41" s="34"/>
      <c r="N41" s="30"/>
      <c r="O41" s="30"/>
      <c r="P41" s="31"/>
    </row>
    <row r="42" spans="1:16" s="5" customFormat="1" ht="30" customHeight="1" x14ac:dyDescent="0.2">
      <c r="A42" s="1"/>
      <c r="B42" s="25" t="s">
        <v>61</v>
      </c>
      <c r="C42" s="24" t="s">
        <v>44</v>
      </c>
      <c r="D42" s="67" t="s">
        <v>134</v>
      </c>
      <c r="E42" s="30"/>
      <c r="F42" s="30"/>
      <c r="G42" s="30"/>
      <c r="H42" s="30"/>
      <c r="I42" s="30"/>
      <c r="J42" s="30"/>
      <c r="K42" s="30"/>
      <c r="L42" s="33"/>
      <c r="M42" s="34"/>
      <c r="N42" s="30"/>
      <c r="O42" s="30"/>
      <c r="P42" s="31"/>
    </row>
    <row r="43" spans="1:16" s="5" customFormat="1" ht="30" customHeight="1" x14ac:dyDescent="0.2">
      <c r="A43" s="1"/>
      <c r="B43" s="25" t="s">
        <v>62</v>
      </c>
      <c r="C43" s="24" t="s">
        <v>45</v>
      </c>
      <c r="D43" s="67" t="s">
        <v>163</v>
      </c>
      <c r="E43" s="30"/>
      <c r="F43" s="30"/>
      <c r="G43" s="30"/>
      <c r="H43" s="30"/>
      <c r="I43" s="30"/>
      <c r="J43" s="30"/>
      <c r="K43" s="30"/>
      <c r="L43" s="33"/>
      <c r="M43" s="34"/>
      <c r="N43" s="30"/>
      <c r="O43" s="30"/>
      <c r="P43" s="31"/>
    </row>
    <row r="44" spans="1:16" s="5" customFormat="1" ht="30" customHeight="1" x14ac:dyDescent="0.2">
      <c r="A44" s="1"/>
      <c r="B44" s="25" t="s">
        <v>63</v>
      </c>
      <c r="C44" s="24" t="s">
        <v>49</v>
      </c>
      <c r="D44" s="67" t="s">
        <v>162</v>
      </c>
      <c r="E44" s="30"/>
      <c r="F44" s="30"/>
      <c r="G44" s="30"/>
      <c r="H44" s="30"/>
      <c r="I44" s="30"/>
      <c r="J44" s="30"/>
      <c r="K44" s="30"/>
      <c r="L44" s="33"/>
      <c r="M44" s="34"/>
      <c r="N44" s="30"/>
      <c r="O44" s="30"/>
      <c r="P44" s="31"/>
    </row>
    <row r="45" spans="1:16" s="5" customFormat="1" ht="30" customHeight="1" x14ac:dyDescent="0.2">
      <c r="A45" s="1"/>
      <c r="B45" s="25" t="s">
        <v>64</v>
      </c>
      <c r="C45" s="24" t="s">
        <v>51</v>
      </c>
      <c r="D45" s="67" t="s">
        <v>135</v>
      </c>
      <c r="E45" s="30"/>
      <c r="F45" s="30"/>
      <c r="G45" s="30"/>
      <c r="H45" s="30"/>
      <c r="I45" s="30"/>
      <c r="J45" s="30"/>
      <c r="K45" s="30"/>
      <c r="L45" s="33"/>
      <c r="M45" s="34"/>
      <c r="N45" s="30"/>
      <c r="O45" s="30"/>
      <c r="P45" s="31"/>
    </row>
    <row r="46" spans="1:16" ht="30" customHeight="1" x14ac:dyDescent="0.25">
      <c r="B46" s="25" t="s">
        <v>65</v>
      </c>
      <c r="C46" s="24" t="s">
        <v>53</v>
      </c>
      <c r="D46" s="69" t="s">
        <v>137</v>
      </c>
      <c r="E46" s="35"/>
      <c r="F46" s="35"/>
      <c r="G46" s="35"/>
      <c r="H46" s="36"/>
      <c r="I46" s="35"/>
      <c r="J46" s="35"/>
      <c r="K46" s="35"/>
      <c r="L46" s="37"/>
      <c r="M46" s="56"/>
      <c r="N46" s="35"/>
      <c r="O46" s="35"/>
      <c r="P46" s="39"/>
    </row>
    <row r="47" spans="1:16" s="5" customFormat="1" ht="38.25" customHeight="1" x14ac:dyDescent="0.2">
      <c r="A47" s="1"/>
      <c r="B47" s="25" t="s">
        <v>66</v>
      </c>
      <c r="C47" s="24" t="s">
        <v>57</v>
      </c>
      <c r="D47" s="66" t="s">
        <v>184</v>
      </c>
      <c r="E47" s="53">
        <f t="shared" ref="E47:I47" si="14">SUM(E48:E55)</f>
        <v>0</v>
      </c>
      <c r="F47" s="53">
        <f t="shared" si="14"/>
        <v>0</v>
      </c>
      <c r="G47" s="53">
        <f t="shared" si="14"/>
        <v>0</v>
      </c>
      <c r="H47" s="53">
        <f t="shared" si="14"/>
        <v>0</v>
      </c>
      <c r="I47" s="53">
        <f t="shared" si="14"/>
        <v>0</v>
      </c>
      <c r="J47" s="53">
        <f>SUM(J48:J55)</f>
        <v>0</v>
      </c>
      <c r="K47" s="53">
        <f t="shared" ref="K47:M47" si="15">SUM(K48:K55)</f>
        <v>0</v>
      </c>
      <c r="L47" s="54">
        <f t="shared" si="15"/>
        <v>0</v>
      </c>
      <c r="M47" s="53">
        <f t="shared" si="15"/>
        <v>0</v>
      </c>
      <c r="N47" s="53">
        <f>SUM(N48:N55)</f>
        <v>0</v>
      </c>
      <c r="O47" s="53">
        <f t="shared" ref="O47:P47" si="16">SUM(O48:O55)</f>
        <v>0</v>
      </c>
      <c r="P47" s="55">
        <f t="shared" si="16"/>
        <v>0</v>
      </c>
    </row>
    <row r="48" spans="1:16" s="5" customFormat="1" ht="30" customHeight="1" x14ac:dyDescent="0.2">
      <c r="A48" s="1"/>
      <c r="B48" s="25" t="s">
        <v>67</v>
      </c>
      <c r="C48" s="24" t="s">
        <v>58</v>
      </c>
      <c r="D48" s="67" t="s">
        <v>131</v>
      </c>
      <c r="E48" s="30"/>
      <c r="F48" s="30"/>
      <c r="G48" s="30"/>
      <c r="H48" s="30"/>
      <c r="I48" s="30"/>
      <c r="J48" s="30"/>
      <c r="K48" s="30"/>
      <c r="L48" s="33"/>
      <c r="M48" s="34"/>
      <c r="N48" s="30"/>
      <c r="O48" s="30"/>
      <c r="P48" s="31"/>
    </row>
    <row r="49" spans="1:16" s="5" customFormat="1" ht="30" customHeight="1" x14ac:dyDescent="0.2">
      <c r="A49" s="1"/>
      <c r="B49" s="25" t="s">
        <v>69</v>
      </c>
      <c r="C49" s="24" t="s">
        <v>68</v>
      </c>
      <c r="D49" s="67" t="s">
        <v>132</v>
      </c>
      <c r="E49" s="30"/>
      <c r="F49" s="30"/>
      <c r="G49" s="30"/>
      <c r="H49" s="30"/>
      <c r="I49" s="30"/>
      <c r="J49" s="30"/>
      <c r="K49" s="30"/>
      <c r="L49" s="33"/>
      <c r="M49" s="34"/>
      <c r="N49" s="30"/>
      <c r="O49" s="30"/>
      <c r="P49" s="31"/>
    </row>
    <row r="50" spans="1:16" s="5" customFormat="1" ht="30" customHeight="1" x14ac:dyDescent="0.2">
      <c r="A50" s="1"/>
      <c r="B50" s="25" t="s">
        <v>70</v>
      </c>
      <c r="C50" s="24" t="s">
        <v>145</v>
      </c>
      <c r="D50" s="67" t="s">
        <v>133</v>
      </c>
      <c r="E50" s="30"/>
      <c r="F50" s="30"/>
      <c r="G50" s="30"/>
      <c r="H50" s="30"/>
      <c r="I50" s="30"/>
      <c r="J50" s="30"/>
      <c r="K50" s="30"/>
      <c r="L50" s="33"/>
      <c r="M50" s="34"/>
      <c r="N50" s="30"/>
      <c r="O50" s="30"/>
      <c r="P50" s="31"/>
    </row>
    <row r="51" spans="1:16" s="5" customFormat="1" ht="30" customHeight="1" x14ac:dyDescent="0.2">
      <c r="A51" s="1"/>
      <c r="B51" s="25" t="s">
        <v>71</v>
      </c>
      <c r="C51" s="24" t="s">
        <v>146</v>
      </c>
      <c r="D51" s="67" t="s">
        <v>134</v>
      </c>
      <c r="E51" s="30"/>
      <c r="F51" s="30"/>
      <c r="G51" s="30"/>
      <c r="H51" s="30"/>
      <c r="I51" s="30"/>
      <c r="J51" s="30"/>
      <c r="K51" s="30"/>
      <c r="L51" s="33"/>
      <c r="M51" s="34"/>
      <c r="N51" s="30"/>
      <c r="O51" s="30"/>
      <c r="P51" s="31"/>
    </row>
    <row r="52" spans="1:16" s="5" customFormat="1" ht="30" customHeight="1" x14ac:dyDescent="0.2">
      <c r="A52" s="1"/>
      <c r="B52" s="25" t="s">
        <v>72</v>
      </c>
      <c r="C52" s="24" t="s">
        <v>147</v>
      </c>
      <c r="D52" s="67" t="s">
        <v>163</v>
      </c>
      <c r="E52" s="30"/>
      <c r="F52" s="30"/>
      <c r="G52" s="30"/>
      <c r="H52" s="30"/>
      <c r="I52" s="30"/>
      <c r="J52" s="30"/>
      <c r="K52" s="30"/>
      <c r="L52" s="33"/>
      <c r="M52" s="34"/>
      <c r="N52" s="30"/>
      <c r="O52" s="30"/>
      <c r="P52" s="31"/>
    </row>
    <row r="53" spans="1:16" s="5" customFormat="1" ht="30" customHeight="1" x14ac:dyDescent="0.2">
      <c r="A53" s="1"/>
      <c r="B53" s="25" t="s">
        <v>73</v>
      </c>
      <c r="C53" s="24" t="s">
        <v>148</v>
      </c>
      <c r="D53" s="67" t="s">
        <v>162</v>
      </c>
      <c r="E53" s="30"/>
      <c r="F53" s="30"/>
      <c r="G53" s="30"/>
      <c r="H53" s="30"/>
      <c r="I53" s="30"/>
      <c r="J53" s="30"/>
      <c r="K53" s="30"/>
      <c r="L53" s="33"/>
      <c r="M53" s="34"/>
      <c r="N53" s="30"/>
      <c r="O53" s="30"/>
      <c r="P53" s="31"/>
    </row>
    <row r="54" spans="1:16" s="5" customFormat="1" ht="30" customHeight="1" x14ac:dyDescent="0.2">
      <c r="A54" s="1"/>
      <c r="B54" s="25" t="s">
        <v>74</v>
      </c>
      <c r="C54" s="24" t="s">
        <v>149</v>
      </c>
      <c r="D54" s="67" t="s">
        <v>135</v>
      </c>
      <c r="E54" s="30"/>
      <c r="F54" s="30"/>
      <c r="G54" s="30"/>
      <c r="H54" s="30"/>
      <c r="I54" s="30"/>
      <c r="J54" s="30"/>
      <c r="K54" s="30"/>
      <c r="L54" s="33"/>
      <c r="M54" s="34"/>
      <c r="N54" s="30"/>
      <c r="O54" s="30"/>
      <c r="P54" s="31"/>
    </row>
    <row r="55" spans="1:16" ht="30" customHeight="1" x14ac:dyDescent="0.25">
      <c r="B55" s="25" t="s">
        <v>75</v>
      </c>
      <c r="C55" s="24" t="s">
        <v>165</v>
      </c>
      <c r="D55" s="69" t="s">
        <v>137</v>
      </c>
      <c r="E55" s="35"/>
      <c r="F55" s="35"/>
      <c r="G55" s="35"/>
      <c r="H55" s="36"/>
      <c r="I55" s="35"/>
      <c r="J55" s="35"/>
      <c r="K55" s="35"/>
      <c r="L55" s="37"/>
      <c r="M55" s="56"/>
      <c r="N55" s="35"/>
      <c r="O55" s="35"/>
      <c r="P55" s="39"/>
    </row>
    <row r="56" spans="1:16" ht="38.25" customHeight="1" x14ac:dyDescent="0.25">
      <c r="B56" s="25" t="s">
        <v>76</v>
      </c>
      <c r="C56" s="24" t="s">
        <v>80</v>
      </c>
      <c r="D56" s="66" t="s">
        <v>185</v>
      </c>
      <c r="E56" s="53">
        <f t="shared" ref="E56:I56" si="17">SUM(E57:E64)</f>
        <v>0</v>
      </c>
      <c r="F56" s="53">
        <f t="shared" si="17"/>
        <v>0</v>
      </c>
      <c r="G56" s="53">
        <f t="shared" si="17"/>
        <v>0</v>
      </c>
      <c r="H56" s="53">
        <f t="shared" si="17"/>
        <v>0</v>
      </c>
      <c r="I56" s="53">
        <f t="shared" si="17"/>
        <v>0</v>
      </c>
      <c r="J56" s="53">
        <f>SUM(J57:J64)</f>
        <v>0</v>
      </c>
      <c r="K56" s="53">
        <f t="shared" ref="K56:L56" si="18">SUM(K57:K64)</f>
        <v>0</v>
      </c>
      <c r="L56" s="54">
        <f t="shared" si="18"/>
        <v>0</v>
      </c>
      <c r="M56" s="53">
        <f>SUM(M57:M64)</f>
        <v>0</v>
      </c>
      <c r="N56" s="53">
        <f>SUM(N57:N64)</f>
        <v>0</v>
      </c>
      <c r="O56" s="53">
        <f t="shared" ref="O56:P56" si="19">SUM(O57:O64)</f>
        <v>0</v>
      </c>
      <c r="P56" s="55">
        <f t="shared" si="19"/>
        <v>0</v>
      </c>
    </row>
    <row r="57" spans="1:16" ht="30" customHeight="1" x14ac:dyDescent="0.25">
      <c r="B57" s="25" t="s">
        <v>77</v>
      </c>
      <c r="C57" s="24" t="s">
        <v>82</v>
      </c>
      <c r="D57" s="67" t="s">
        <v>131</v>
      </c>
      <c r="E57" s="30"/>
      <c r="F57" s="30"/>
      <c r="G57" s="30"/>
      <c r="H57" s="30"/>
      <c r="I57" s="30"/>
      <c r="J57" s="30"/>
      <c r="K57" s="30"/>
      <c r="L57" s="33"/>
      <c r="M57" s="34"/>
      <c r="N57" s="30"/>
      <c r="O57" s="30"/>
      <c r="P57" s="31"/>
    </row>
    <row r="58" spans="1:16" ht="30" customHeight="1" x14ac:dyDescent="0.25">
      <c r="B58" s="25" t="s">
        <v>78</v>
      </c>
      <c r="C58" s="24" t="s">
        <v>84</v>
      </c>
      <c r="D58" s="67" t="s">
        <v>132</v>
      </c>
      <c r="E58" s="30"/>
      <c r="F58" s="30"/>
      <c r="G58" s="30"/>
      <c r="H58" s="30"/>
      <c r="I58" s="30"/>
      <c r="J58" s="30"/>
      <c r="K58" s="30"/>
      <c r="L58" s="33"/>
      <c r="M58" s="34"/>
      <c r="N58" s="30"/>
      <c r="O58" s="30"/>
      <c r="P58" s="31"/>
    </row>
    <row r="59" spans="1:16" ht="30" customHeight="1" x14ac:dyDescent="0.25">
      <c r="B59" s="25" t="s">
        <v>79</v>
      </c>
      <c r="C59" s="24" t="s">
        <v>86</v>
      </c>
      <c r="D59" s="67" t="s">
        <v>133</v>
      </c>
      <c r="E59" s="30"/>
      <c r="F59" s="30"/>
      <c r="G59" s="30"/>
      <c r="H59" s="30"/>
      <c r="I59" s="30"/>
      <c r="J59" s="30"/>
      <c r="K59" s="30"/>
      <c r="L59" s="33"/>
      <c r="M59" s="34"/>
      <c r="N59" s="30"/>
      <c r="O59" s="30"/>
      <c r="P59" s="31"/>
    </row>
    <row r="60" spans="1:16" ht="30" customHeight="1" x14ac:dyDescent="0.25">
      <c r="B60" s="25" t="s">
        <v>81</v>
      </c>
      <c r="C60" s="24" t="s">
        <v>88</v>
      </c>
      <c r="D60" s="67" t="s">
        <v>134</v>
      </c>
      <c r="E60" s="30"/>
      <c r="F60" s="30"/>
      <c r="G60" s="30"/>
      <c r="H60" s="30"/>
      <c r="I60" s="30"/>
      <c r="J60" s="30"/>
      <c r="K60" s="30"/>
      <c r="L60" s="33"/>
      <c r="M60" s="34"/>
      <c r="N60" s="30"/>
      <c r="O60" s="30"/>
      <c r="P60" s="31"/>
    </row>
    <row r="61" spans="1:16" s="5" customFormat="1" ht="30" customHeight="1" x14ac:dyDescent="0.2">
      <c r="A61" s="1"/>
      <c r="B61" s="25" t="s">
        <v>83</v>
      </c>
      <c r="C61" s="24" t="s">
        <v>90</v>
      </c>
      <c r="D61" s="67" t="s">
        <v>163</v>
      </c>
      <c r="E61" s="30"/>
      <c r="F61" s="30"/>
      <c r="G61" s="30"/>
      <c r="H61" s="30"/>
      <c r="I61" s="30"/>
      <c r="J61" s="30"/>
      <c r="K61" s="30"/>
      <c r="L61" s="33"/>
      <c r="M61" s="34"/>
      <c r="N61" s="30"/>
      <c r="O61" s="30"/>
      <c r="P61" s="31"/>
    </row>
    <row r="62" spans="1:16" ht="30" customHeight="1" x14ac:dyDescent="0.25">
      <c r="B62" s="25" t="s">
        <v>85</v>
      </c>
      <c r="C62" s="24" t="s">
        <v>92</v>
      </c>
      <c r="D62" s="67" t="s">
        <v>162</v>
      </c>
      <c r="E62" s="30"/>
      <c r="F62" s="30"/>
      <c r="G62" s="30"/>
      <c r="H62" s="30"/>
      <c r="I62" s="30"/>
      <c r="J62" s="30"/>
      <c r="K62" s="30"/>
      <c r="L62" s="33"/>
      <c r="M62" s="34"/>
      <c r="N62" s="30"/>
      <c r="O62" s="30"/>
      <c r="P62" s="31"/>
    </row>
    <row r="63" spans="1:16" ht="30" customHeight="1" x14ac:dyDescent="0.25">
      <c r="B63" s="25" t="s">
        <v>87</v>
      </c>
      <c r="C63" s="24" t="s">
        <v>94</v>
      </c>
      <c r="D63" s="67" t="s">
        <v>135</v>
      </c>
      <c r="E63" s="30"/>
      <c r="F63" s="30"/>
      <c r="G63" s="30"/>
      <c r="H63" s="30"/>
      <c r="I63" s="30"/>
      <c r="J63" s="30"/>
      <c r="K63" s="30"/>
      <c r="L63" s="33"/>
      <c r="M63" s="34"/>
      <c r="N63" s="30"/>
      <c r="O63" s="30"/>
      <c r="P63" s="31"/>
    </row>
    <row r="64" spans="1:16" ht="30" customHeight="1" x14ac:dyDescent="0.25">
      <c r="B64" s="25" t="s">
        <v>89</v>
      </c>
      <c r="C64" s="24" t="s">
        <v>96</v>
      </c>
      <c r="D64" s="67" t="s">
        <v>137</v>
      </c>
      <c r="E64" s="35"/>
      <c r="F64" s="35"/>
      <c r="G64" s="35"/>
      <c r="H64" s="36"/>
      <c r="I64" s="35"/>
      <c r="J64" s="35"/>
      <c r="K64" s="35"/>
      <c r="L64" s="37"/>
      <c r="M64" s="38"/>
      <c r="N64" s="35"/>
      <c r="O64" s="35"/>
      <c r="P64" s="39"/>
    </row>
    <row r="65" spans="1:17" ht="38.25" customHeight="1" x14ac:dyDescent="0.25">
      <c r="B65" s="25" t="s">
        <v>91</v>
      </c>
      <c r="C65" s="24" t="s">
        <v>101</v>
      </c>
      <c r="D65" s="68" t="s">
        <v>186</v>
      </c>
      <c r="E65" s="32">
        <f t="shared" ref="E65:I65" si="20">SUM(E66:E73)</f>
        <v>449.99999999999994</v>
      </c>
      <c r="F65" s="32">
        <f t="shared" si="20"/>
        <v>337.49999999999994</v>
      </c>
      <c r="G65" s="32">
        <f t="shared" si="20"/>
        <v>495</v>
      </c>
      <c r="H65" s="32">
        <f t="shared" si="20"/>
        <v>371.25</v>
      </c>
      <c r="I65" s="32">
        <f t="shared" si="20"/>
        <v>33.750000000000057</v>
      </c>
      <c r="J65" s="32">
        <f>SUM(J66:J73)</f>
        <v>0</v>
      </c>
      <c r="K65" s="32">
        <f t="shared" ref="K65:L65" si="21">SUM(K66:K73)</f>
        <v>0</v>
      </c>
      <c r="L65" s="51">
        <f t="shared" si="21"/>
        <v>0</v>
      </c>
      <c r="M65" s="32">
        <f>SUM(M66:M73)</f>
        <v>0</v>
      </c>
      <c r="N65" s="32">
        <f>SUM(N66:N73)</f>
        <v>0</v>
      </c>
      <c r="O65" s="32">
        <f t="shared" ref="O65:P65" si="22">SUM(O66:O73)</f>
        <v>0</v>
      </c>
      <c r="P65" s="55">
        <f t="shared" si="22"/>
        <v>0</v>
      </c>
    </row>
    <row r="66" spans="1:17" ht="30" customHeight="1" x14ac:dyDescent="0.25">
      <c r="B66" s="25" t="s">
        <v>93</v>
      </c>
      <c r="C66" s="24" t="s">
        <v>103</v>
      </c>
      <c r="D66" s="67" t="s">
        <v>131</v>
      </c>
      <c r="E66" s="30"/>
      <c r="F66" s="30"/>
      <c r="G66" s="30"/>
      <c r="H66" s="30"/>
      <c r="I66" s="30"/>
      <c r="J66" s="30"/>
      <c r="K66" s="30"/>
      <c r="L66" s="33"/>
      <c r="M66" s="34"/>
      <c r="N66" s="30"/>
      <c r="O66" s="30"/>
      <c r="P66" s="31"/>
    </row>
    <row r="67" spans="1:17" ht="30" customHeight="1" x14ac:dyDescent="0.25">
      <c r="B67" s="25" t="s">
        <v>95</v>
      </c>
      <c r="C67" s="24" t="s">
        <v>105</v>
      </c>
      <c r="D67" s="67" t="s">
        <v>132</v>
      </c>
      <c r="E67" s="30"/>
      <c r="F67" s="30"/>
      <c r="G67" s="30"/>
      <c r="H67" s="30"/>
      <c r="I67" s="30"/>
      <c r="J67" s="30"/>
      <c r="K67" s="30"/>
      <c r="L67" s="33"/>
      <c r="M67" s="34"/>
      <c r="N67" s="30"/>
      <c r="O67" s="30"/>
      <c r="P67" s="31"/>
    </row>
    <row r="68" spans="1:17" ht="30" customHeight="1" x14ac:dyDescent="0.25">
      <c r="B68" s="25" t="s">
        <v>97</v>
      </c>
      <c r="C68" s="24" t="s">
        <v>107</v>
      </c>
      <c r="D68" s="67" t="s">
        <v>133</v>
      </c>
      <c r="E68" s="30"/>
      <c r="F68" s="30"/>
      <c r="G68" s="30"/>
      <c r="H68" s="30"/>
      <c r="I68" s="30"/>
      <c r="J68" s="30"/>
      <c r="K68" s="30"/>
      <c r="L68" s="33"/>
      <c r="M68" s="34"/>
      <c r="N68" s="30"/>
      <c r="O68" s="30"/>
      <c r="P68" s="31"/>
    </row>
    <row r="69" spans="1:17" ht="30" customHeight="1" x14ac:dyDescent="0.25">
      <c r="B69" s="25" t="s">
        <v>98</v>
      </c>
      <c r="C69" s="24" t="s">
        <v>150</v>
      </c>
      <c r="D69" s="67" t="s">
        <v>134</v>
      </c>
      <c r="E69" s="30">
        <f>G69/1.1</f>
        <v>449.99999999999994</v>
      </c>
      <c r="F69" s="30">
        <f>E69*0.75</f>
        <v>337.49999999999994</v>
      </c>
      <c r="G69" s="30">
        <v>495</v>
      </c>
      <c r="H69" s="30">
        <f>G69*0.75</f>
        <v>371.25</v>
      </c>
      <c r="I69" s="30">
        <f>IF((H69-F69)&gt;0, H69-F69, 0)</f>
        <v>33.750000000000057</v>
      </c>
      <c r="J69" s="30">
        <f>IF((F69-H69)&gt;0, F69-H69, 0)</f>
        <v>0</v>
      </c>
      <c r="K69" s="30"/>
      <c r="L69" s="33"/>
      <c r="M69" s="34"/>
      <c r="N69" s="30"/>
      <c r="O69" s="30"/>
      <c r="P69" s="31"/>
    </row>
    <row r="70" spans="1:17" s="5" customFormat="1" ht="30" customHeight="1" x14ac:dyDescent="0.2">
      <c r="A70" s="1"/>
      <c r="B70" s="25" t="s">
        <v>99</v>
      </c>
      <c r="C70" s="24" t="s">
        <v>151</v>
      </c>
      <c r="D70" s="67" t="s">
        <v>163</v>
      </c>
      <c r="E70" s="30"/>
      <c r="F70" s="30"/>
      <c r="G70" s="30"/>
      <c r="H70" s="30"/>
      <c r="I70" s="30"/>
      <c r="J70" s="30"/>
      <c r="K70" s="30"/>
      <c r="L70" s="33"/>
      <c r="M70" s="34"/>
      <c r="N70" s="30"/>
      <c r="O70" s="30"/>
      <c r="P70" s="31"/>
    </row>
    <row r="71" spans="1:17" ht="30" customHeight="1" x14ac:dyDescent="0.25">
      <c r="B71" s="25" t="s">
        <v>100</v>
      </c>
      <c r="C71" s="24" t="s">
        <v>152</v>
      </c>
      <c r="D71" s="67" t="s">
        <v>162</v>
      </c>
      <c r="E71" s="30"/>
      <c r="F71" s="30"/>
      <c r="G71" s="30"/>
      <c r="H71" s="30"/>
      <c r="I71" s="30"/>
      <c r="J71" s="30"/>
      <c r="K71" s="30"/>
      <c r="L71" s="33"/>
      <c r="M71" s="34"/>
      <c r="N71" s="30"/>
      <c r="O71" s="30"/>
      <c r="P71" s="31"/>
    </row>
    <row r="72" spans="1:17" s="5" customFormat="1" ht="30" customHeight="1" x14ac:dyDescent="0.2">
      <c r="A72" s="1"/>
      <c r="B72" s="25" t="s">
        <v>102</v>
      </c>
      <c r="C72" s="24" t="s">
        <v>153</v>
      </c>
      <c r="D72" s="67" t="s">
        <v>135</v>
      </c>
      <c r="E72" s="30"/>
      <c r="F72" s="30"/>
      <c r="G72" s="30"/>
      <c r="H72" s="30"/>
      <c r="I72" s="30"/>
      <c r="J72" s="30"/>
      <c r="K72" s="30"/>
      <c r="L72" s="33"/>
      <c r="M72" s="34"/>
      <c r="N72" s="30"/>
      <c r="O72" s="30"/>
      <c r="P72" s="31"/>
      <c r="Q72" s="1"/>
    </row>
    <row r="73" spans="1:17" s="5" customFormat="1" ht="30" customHeight="1" x14ac:dyDescent="0.2">
      <c r="A73" s="1"/>
      <c r="B73" s="25" t="s">
        <v>104</v>
      </c>
      <c r="C73" s="24" t="s">
        <v>166</v>
      </c>
      <c r="D73" s="67" t="s">
        <v>137</v>
      </c>
      <c r="E73" s="35"/>
      <c r="F73" s="35"/>
      <c r="G73" s="35"/>
      <c r="H73" s="36"/>
      <c r="I73" s="35"/>
      <c r="J73" s="35"/>
      <c r="K73" s="35"/>
      <c r="L73" s="37"/>
      <c r="M73" s="38"/>
      <c r="N73" s="35"/>
      <c r="O73" s="35"/>
      <c r="P73" s="39"/>
      <c r="Q73" s="1"/>
    </row>
    <row r="74" spans="1:17" s="5" customFormat="1" ht="38.25" customHeight="1" x14ac:dyDescent="0.2">
      <c r="A74" s="1"/>
      <c r="B74" s="25" t="s">
        <v>106</v>
      </c>
      <c r="C74" s="24" t="s">
        <v>159</v>
      </c>
      <c r="D74" s="68" t="s">
        <v>187</v>
      </c>
      <c r="E74" s="32">
        <f>SUM(E75:E82)</f>
        <v>199.99999999999997</v>
      </c>
      <c r="F74" s="40"/>
      <c r="G74" s="32">
        <f>SUM(G75:G82)</f>
        <v>220</v>
      </c>
      <c r="H74" s="32">
        <f t="shared" ref="H74:I74" si="23">SUM(H75:H81)</f>
        <v>220</v>
      </c>
      <c r="I74" s="32">
        <f t="shared" si="23"/>
        <v>220</v>
      </c>
      <c r="J74" s="32">
        <f>SUM(J75:J81)</f>
        <v>0</v>
      </c>
      <c r="K74" s="32">
        <f t="shared" ref="K74" si="24">SUM(K75:K81)</f>
        <v>0</v>
      </c>
      <c r="L74" s="52">
        <f>SUM(L75:L81)</f>
        <v>0</v>
      </c>
      <c r="M74" s="32">
        <f>SUM(M75:M81)</f>
        <v>0</v>
      </c>
      <c r="N74" s="41"/>
      <c r="O74" s="32">
        <f>SUM(O75:O81)</f>
        <v>0</v>
      </c>
      <c r="P74" s="55">
        <f>SUM(P75:P81)</f>
        <v>0</v>
      </c>
      <c r="Q74" s="1"/>
    </row>
    <row r="75" spans="1:17" s="5" customFormat="1" ht="30" customHeight="1" x14ac:dyDescent="0.2">
      <c r="A75" s="1"/>
      <c r="B75" s="25" t="s">
        <v>108</v>
      </c>
      <c r="C75" s="24" t="s">
        <v>167</v>
      </c>
      <c r="D75" s="67" t="s">
        <v>131</v>
      </c>
      <c r="E75" s="30">
        <f>G75/1.1</f>
        <v>199.99999999999997</v>
      </c>
      <c r="F75" s="40">
        <v>0</v>
      </c>
      <c r="G75" s="30">
        <v>220</v>
      </c>
      <c r="H75" s="30">
        <f>G75*1</f>
        <v>220</v>
      </c>
      <c r="I75" s="30">
        <f>IF((H75-F75)&gt;0, H75-F75, 0)</f>
        <v>220</v>
      </c>
      <c r="J75" s="30">
        <f>IF((F75-H75)&gt;0, F75-H75, 0)</f>
        <v>0</v>
      </c>
      <c r="K75" s="30"/>
      <c r="L75" s="33"/>
      <c r="M75" s="34"/>
      <c r="N75" s="41"/>
      <c r="O75" s="30"/>
      <c r="P75" s="31"/>
      <c r="Q75" s="1"/>
    </row>
    <row r="76" spans="1:17" s="5" customFormat="1" ht="30" customHeight="1" x14ac:dyDescent="0.2">
      <c r="A76" s="1"/>
      <c r="B76" s="25" t="s">
        <v>109</v>
      </c>
      <c r="C76" s="24" t="s">
        <v>168</v>
      </c>
      <c r="D76" s="67" t="s">
        <v>132</v>
      </c>
      <c r="E76" s="30"/>
      <c r="F76" s="40"/>
      <c r="G76" s="30"/>
      <c r="H76" s="30"/>
      <c r="I76" s="30"/>
      <c r="J76" s="30"/>
      <c r="K76" s="30"/>
      <c r="L76" s="33"/>
      <c r="M76" s="34"/>
      <c r="N76" s="41"/>
      <c r="O76" s="30"/>
      <c r="P76" s="31"/>
      <c r="Q76" s="1"/>
    </row>
    <row r="77" spans="1:17" s="5" customFormat="1" ht="30" customHeight="1" x14ac:dyDescent="0.2">
      <c r="A77" s="1"/>
      <c r="B77" s="25" t="s">
        <v>110</v>
      </c>
      <c r="C77" s="24" t="s">
        <v>169</v>
      </c>
      <c r="D77" s="67" t="s">
        <v>133</v>
      </c>
      <c r="E77" s="30"/>
      <c r="F77" s="40"/>
      <c r="G77" s="30"/>
      <c r="H77" s="30"/>
      <c r="I77" s="30"/>
      <c r="J77" s="30"/>
      <c r="K77" s="30"/>
      <c r="L77" s="33"/>
      <c r="M77" s="34"/>
      <c r="N77" s="41"/>
      <c r="O77" s="30"/>
      <c r="P77" s="31"/>
      <c r="Q77" s="1"/>
    </row>
    <row r="78" spans="1:17" s="5" customFormat="1" ht="30" customHeight="1" x14ac:dyDescent="0.2">
      <c r="A78" s="1"/>
      <c r="B78" s="25" t="s">
        <v>111</v>
      </c>
      <c r="C78" s="24" t="s">
        <v>170</v>
      </c>
      <c r="D78" s="67" t="s">
        <v>134</v>
      </c>
      <c r="E78" s="30"/>
      <c r="F78" s="40"/>
      <c r="G78" s="30"/>
      <c r="H78" s="30"/>
      <c r="I78" s="30"/>
      <c r="J78" s="30"/>
      <c r="K78" s="30"/>
      <c r="L78" s="33"/>
      <c r="M78" s="34"/>
      <c r="N78" s="41"/>
      <c r="O78" s="30"/>
      <c r="P78" s="31"/>
      <c r="Q78" s="1"/>
    </row>
    <row r="79" spans="1:17" s="5" customFormat="1" ht="30" customHeight="1" x14ac:dyDescent="0.2">
      <c r="A79" s="1"/>
      <c r="B79" s="25" t="s">
        <v>112</v>
      </c>
      <c r="C79" s="24" t="s">
        <v>171</v>
      </c>
      <c r="D79" s="67" t="s">
        <v>163</v>
      </c>
      <c r="E79" s="30"/>
      <c r="F79" s="40"/>
      <c r="G79" s="30"/>
      <c r="H79" s="30"/>
      <c r="I79" s="30"/>
      <c r="J79" s="30"/>
      <c r="K79" s="30"/>
      <c r="L79" s="33"/>
      <c r="M79" s="34"/>
      <c r="N79" s="41"/>
      <c r="O79" s="30"/>
      <c r="P79" s="31"/>
    </row>
    <row r="80" spans="1:17" s="5" customFormat="1" ht="30" customHeight="1" x14ac:dyDescent="0.2">
      <c r="A80" s="1"/>
      <c r="B80" s="25" t="s">
        <v>113</v>
      </c>
      <c r="C80" s="24" t="s">
        <v>172</v>
      </c>
      <c r="D80" s="67" t="s">
        <v>162</v>
      </c>
      <c r="E80" s="30"/>
      <c r="F80" s="40"/>
      <c r="G80" s="30"/>
      <c r="H80" s="30"/>
      <c r="I80" s="30"/>
      <c r="J80" s="30"/>
      <c r="K80" s="30"/>
      <c r="L80" s="33"/>
      <c r="M80" s="34"/>
      <c r="N80" s="41"/>
      <c r="O80" s="30"/>
      <c r="P80" s="31"/>
      <c r="Q80" s="1"/>
    </row>
    <row r="81" spans="1:17" s="5" customFormat="1" ht="30" customHeight="1" x14ac:dyDescent="0.2">
      <c r="A81" s="1"/>
      <c r="B81" s="25" t="s">
        <v>114</v>
      </c>
      <c r="C81" s="24" t="s">
        <v>173</v>
      </c>
      <c r="D81" s="67" t="s">
        <v>135</v>
      </c>
      <c r="E81" s="30"/>
      <c r="F81" s="40"/>
      <c r="G81" s="30"/>
      <c r="H81" s="30"/>
      <c r="I81" s="30"/>
      <c r="J81" s="30"/>
      <c r="K81" s="30"/>
      <c r="L81" s="33"/>
      <c r="M81" s="34"/>
      <c r="N81" s="41"/>
      <c r="O81" s="30"/>
      <c r="P81" s="31"/>
      <c r="Q81" s="1"/>
    </row>
    <row r="82" spans="1:17" s="5" customFormat="1" ht="30" customHeight="1" x14ac:dyDescent="0.2">
      <c r="A82" s="1"/>
      <c r="B82" s="25" t="s">
        <v>188</v>
      </c>
      <c r="C82" s="24" t="s">
        <v>174</v>
      </c>
      <c r="D82" s="69" t="s">
        <v>137</v>
      </c>
      <c r="E82" s="30"/>
      <c r="F82" s="40"/>
      <c r="G82" s="30"/>
      <c r="H82" s="40"/>
      <c r="I82" s="41"/>
      <c r="J82" s="41"/>
      <c r="K82" s="41"/>
      <c r="L82" s="42"/>
      <c r="M82" s="43"/>
      <c r="N82" s="41"/>
      <c r="O82" s="41"/>
      <c r="P82" s="44"/>
      <c r="Q82" s="1"/>
    </row>
    <row r="83" spans="1:17" ht="30" customHeight="1" x14ac:dyDescent="0.25">
      <c r="B83" s="79" t="s">
        <v>160</v>
      </c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1"/>
    </row>
    <row r="84" spans="1:17" ht="30" customHeight="1" x14ac:dyDescent="0.25">
      <c r="B84" s="25" t="s">
        <v>115</v>
      </c>
      <c r="C84" s="24" t="s">
        <v>154</v>
      </c>
      <c r="D84" s="28" t="s">
        <v>155</v>
      </c>
      <c r="E84" s="30"/>
      <c r="F84" s="40"/>
      <c r="G84" s="30"/>
      <c r="H84" s="40"/>
      <c r="I84" s="41"/>
      <c r="J84" s="41"/>
      <c r="K84" s="41"/>
      <c r="L84" s="42"/>
      <c r="M84" s="43"/>
      <c r="N84" s="41"/>
      <c r="O84" s="41"/>
      <c r="P84" s="44"/>
    </row>
    <row r="85" spans="1:17" ht="30" customHeight="1" x14ac:dyDescent="0.25">
      <c r="B85" s="25" t="s">
        <v>116</v>
      </c>
      <c r="C85" s="24" t="s">
        <v>175</v>
      </c>
      <c r="D85" s="28" t="s">
        <v>156</v>
      </c>
      <c r="E85" s="30"/>
      <c r="F85" s="40"/>
      <c r="G85" s="30"/>
      <c r="H85" s="40"/>
      <c r="I85" s="61"/>
      <c r="J85" s="61"/>
      <c r="K85" s="61"/>
      <c r="L85" s="62"/>
      <c r="M85" s="43"/>
      <c r="N85" s="41"/>
      <c r="O85" s="41"/>
      <c r="P85" s="44"/>
    </row>
    <row r="86" spans="1:17" ht="30" customHeight="1" thickBot="1" x14ac:dyDescent="0.3">
      <c r="B86" s="26" t="s">
        <v>117</v>
      </c>
      <c r="C86" s="27" t="s">
        <v>176</v>
      </c>
      <c r="D86" s="29" t="s">
        <v>157</v>
      </c>
      <c r="E86" s="45"/>
      <c r="F86" s="46"/>
      <c r="G86" s="45"/>
      <c r="H86" s="46"/>
      <c r="I86" s="47"/>
      <c r="J86" s="47"/>
      <c r="K86" s="47"/>
      <c r="L86" s="48"/>
      <c r="M86" s="49"/>
      <c r="N86" s="47"/>
      <c r="O86" s="47"/>
      <c r="P86" s="50"/>
    </row>
  </sheetData>
  <mergeCells count="16">
    <mergeCell ref="L6:L7"/>
    <mergeCell ref="M6:P6"/>
    <mergeCell ref="B8:B9"/>
    <mergeCell ref="C8:C9"/>
    <mergeCell ref="D8:D9"/>
    <mergeCell ref="B83:P83"/>
    <mergeCell ref="B2:P2"/>
    <mergeCell ref="B6:C7"/>
    <mergeCell ref="D6:D7"/>
    <mergeCell ref="E6:E7"/>
    <mergeCell ref="F6:F7"/>
    <mergeCell ref="G6:G7"/>
    <mergeCell ref="H6:H7"/>
    <mergeCell ref="I6:I7"/>
    <mergeCell ref="J6:J7"/>
    <mergeCell ref="K6:K7"/>
  </mergeCells>
  <pageMargins left="0.70866141732283472" right="0.70866141732283472" top="0.74803149606299213" bottom="0.74803149606299213" header="0.31496062992125984" footer="0.31496062992125984"/>
  <pageSetup paperSize="9" scale="2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6"/>
  <sheetViews>
    <sheetView showGridLines="0" topLeftCell="B1" zoomScale="70" zoomScaleNormal="70" workbookViewId="0">
      <pane xSplit="3" ySplit="9" topLeftCell="E10" activePane="bottomRight" state="frozen"/>
      <selection activeCell="I10" sqref="I10"/>
      <selection pane="topRight" activeCell="I10" sqref="I10"/>
      <selection pane="bottomLeft" activeCell="I10" sqref="I10"/>
      <selection pane="bottomRight" activeCell="I10" sqref="I10"/>
    </sheetView>
  </sheetViews>
  <sheetFormatPr defaultColWidth="11.42578125" defaultRowHeight="14.25" x14ac:dyDescent="0.25"/>
  <cols>
    <col min="1" max="1" width="2.7109375" style="1" customWidth="1"/>
    <col min="2" max="2" width="8.42578125" style="10" customWidth="1"/>
    <col min="3" max="3" width="8" style="10" customWidth="1"/>
    <col min="4" max="4" width="101" style="1" customWidth="1"/>
    <col min="5" max="8" width="15" style="1" customWidth="1"/>
    <col min="9" max="10" width="16.5703125" style="1" customWidth="1"/>
    <col min="11" max="12" width="16.42578125" style="1" customWidth="1"/>
    <col min="13" max="16" width="15.140625" style="1" customWidth="1"/>
    <col min="17" max="16384" width="11.42578125" style="1"/>
  </cols>
  <sheetData>
    <row r="1" spans="1:16" ht="15" thickBot="1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6" s="4" customFormat="1" ht="30" customHeight="1" thickBot="1" x14ac:dyDescent="0.3">
      <c r="A2" s="3"/>
      <c r="B2" s="75" t="s">
        <v>189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7"/>
    </row>
    <row r="3" spans="1:16" s="9" customFormat="1" ht="13.5" customHeight="1" x14ac:dyDescent="0.2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7"/>
    </row>
    <row r="4" spans="1:16" s="9" customFormat="1" ht="13.5" customHeight="1" x14ac:dyDescent="0.25">
      <c r="A4" s="7"/>
      <c r="B4" s="8"/>
      <c r="C4" s="8"/>
      <c r="D4" s="64" t="s">
        <v>190</v>
      </c>
      <c r="E4" s="64"/>
      <c r="F4" s="8"/>
      <c r="G4" s="8"/>
      <c r="H4" s="8"/>
      <c r="I4" s="8"/>
      <c r="J4" s="8"/>
      <c r="K4" s="8"/>
      <c r="L4" s="8"/>
      <c r="M4" s="7"/>
    </row>
    <row r="5" spans="1:16" s="9" customFormat="1" ht="13.5" customHeight="1" thickBot="1" x14ac:dyDescent="0.3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7"/>
    </row>
    <row r="6" spans="1:16" s="9" customFormat="1" ht="13.5" customHeight="1" x14ac:dyDescent="0.25">
      <c r="A6" s="7"/>
      <c r="B6" s="85"/>
      <c r="C6" s="86"/>
      <c r="D6" s="89"/>
      <c r="E6" s="91" t="s">
        <v>118</v>
      </c>
      <c r="F6" s="91" t="s">
        <v>119</v>
      </c>
      <c r="G6" s="91" t="s">
        <v>120</v>
      </c>
      <c r="H6" s="91" t="s">
        <v>121</v>
      </c>
      <c r="I6" s="91" t="s">
        <v>122</v>
      </c>
      <c r="J6" s="91" t="s">
        <v>123</v>
      </c>
      <c r="K6" s="91" t="s">
        <v>124</v>
      </c>
      <c r="L6" s="91" t="s">
        <v>125</v>
      </c>
      <c r="M6" s="78" t="s">
        <v>177</v>
      </c>
      <c r="N6" s="78"/>
      <c r="O6" s="78"/>
      <c r="P6" s="82"/>
    </row>
    <row r="7" spans="1:16" s="5" customFormat="1" ht="57" x14ac:dyDescent="0.2">
      <c r="A7" s="1"/>
      <c r="B7" s="87"/>
      <c r="C7" s="88"/>
      <c r="D7" s="90"/>
      <c r="E7" s="92"/>
      <c r="F7" s="92"/>
      <c r="G7" s="92"/>
      <c r="H7" s="92"/>
      <c r="I7" s="92"/>
      <c r="J7" s="92"/>
      <c r="K7" s="92"/>
      <c r="L7" s="92"/>
      <c r="M7" s="14" t="s">
        <v>118</v>
      </c>
      <c r="N7" s="70" t="s">
        <v>119</v>
      </c>
      <c r="O7" s="14" t="s">
        <v>120</v>
      </c>
      <c r="P7" s="11" t="s">
        <v>121</v>
      </c>
    </row>
    <row r="8" spans="1:16" s="5" customFormat="1" x14ac:dyDescent="0.2">
      <c r="A8" s="1"/>
      <c r="B8" s="73" t="s">
        <v>0</v>
      </c>
      <c r="C8" s="74" t="s">
        <v>1</v>
      </c>
      <c r="D8" s="72" t="s">
        <v>2</v>
      </c>
      <c r="E8" s="15" t="s">
        <v>3</v>
      </c>
      <c r="F8" s="16" t="s">
        <v>4</v>
      </c>
      <c r="G8" s="17" t="s">
        <v>5</v>
      </c>
      <c r="H8" s="17" t="s">
        <v>6</v>
      </c>
      <c r="I8" s="17" t="s">
        <v>7</v>
      </c>
      <c r="J8" s="18" t="s">
        <v>8</v>
      </c>
      <c r="K8" s="18" t="s">
        <v>14</v>
      </c>
      <c r="L8" s="17" t="s">
        <v>18</v>
      </c>
      <c r="M8" s="15" t="s">
        <v>19</v>
      </c>
      <c r="N8" s="18" t="s">
        <v>21</v>
      </c>
      <c r="O8" s="18" t="s">
        <v>22</v>
      </c>
      <c r="P8" s="19" t="s">
        <v>23</v>
      </c>
    </row>
    <row r="9" spans="1:16" s="5" customFormat="1" ht="14.25" customHeight="1" x14ac:dyDescent="0.2">
      <c r="A9" s="1"/>
      <c r="B9" s="71"/>
      <c r="C9" s="83"/>
      <c r="D9" s="84"/>
      <c r="E9" s="20"/>
      <c r="F9" s="20"/>
      <c r="G9" s="21"/>
      <c r="H9" s="20"/>
      <c r="I9" s="20" t="s">
        <v>126</v>
      </c>
      <c r="J9" s="22" t="s">
        <v>127</v>
      </c>
      <c r="K9" s="22" t="s">
        <v>128</v>
      </c>
      <c r="L9" s="20" t="s">
        <v>129</v>
      </c>
      <c r="M9" s="21"/>
      <c r="N9" s="22"/>
      <c r="O9" s="22"/>
      <c r="P9" s="23"/>
    </row>
    <row r="10" spans="1:16" s="5" customFormat="1" ht="30" customHeight="1" x14ac:dyDescent="0.2">
      <c r="A10" s="1"/>
      <c r="B10" s="25" t="s">
        <v>3</v>
      </c>
      <c r="C10" s="24" t="s">
        <v>178</v>
      </c>
      <c r="D10" s="65" t="s">
        <v>179</v>
      </c>
      <c r="E10" s="58">
        <f t="shared" ref="E10:I10" si="0">SUM(E11,E20,E29,E38,E47,E56,E65,E74)</f>
        <v>450</v>
      </c>
      <c r="F10" s="58">
        <f t="shared" si="0"/>
        <v>337.5</v>
      </c>
      <c r="G10" s="58">
        <f t="shared" si="0"/>
        <v>330</v>
      </c>
      <c r="H10" s="58">
        <f t="shared" si="0"/>
        <v>165</v>
      </c>
      <c r="I10" s="58">
        <f t="shared" si="0"/>
        <v>165</v>
      </c>
      <c r="J10" s="58">
        <f>SUM(J11,J20,J29,J38,J47,J56,J65,J74)</f>
        <v>337.5</v>
      </c>
      <c r="K10" s="58">
        <f t="shared" ref="K10:N10" si="1">SUM(K11,K20,K29,K38,K47,K56,K65,K74)</f>
        <v>0</v>
      </c>
      <c r="L10" s="59">
        <f t="shared" si="1"/>
        <v>0</v>
      </c>
      <c r="M10" s="58">
        <f t="shared" si="1"/>
        <v>0</v>
      </c>
      <c r="N10" s="58">
        <f t="shared" si="1"/>
        <v>0</v>
      </c>
      <c r="O10" s="58">
        <f>SUM(O11,O20,O29,O38,O47,O56,O65,O74)</f>
        <v>0</v>
      </c>
      <c r="P10" s="60">
        <f t="shared" ref="P10" si="2">SUM(P11,P20,P29,P38,P47,P56,P65,P74)</f>
        <v>0</v>
      </c>
    </row>
    <row r="11" spans="1:16" s="5" customFormat="1" ht="38.25" customHeight="1" x14ac:dyDescent="0.2">
      <c r="A11" s="1"/>
      <c r="B11" s="25" t="s">
        <v>4</v>
      </c>
      <c r="C11" s="24" t="s">
        <v>130</v>
      </c>
      <c r="D11" s="66" t="s">
        <v>180</v>
      </c>
      <c r="E11" s="53">
        <f t="shared" ref="E11:H11" si="3">SUM(E12:E19)</f>
        <v>0</v>
      </c>
      <c r="F11" s="53">
        <f t="shared" si="3"/>
        <v>0</v>
      </c>
      <c r="G11" s="53">
        <f t="shared" si="3"/>
        <v>330</v>
      </c>
      <c r="H11" s="53">
        <f t="shared" si="3"/>
        <v>165</v>
      </c>
      <c r="I11" s="53">
        <f>SUM(I12:I19)</f>
        <v>165</v>
      </c>
      <c r="J11" s="53">
        <f>SUM(J12:J19)</f>
        <v>0</v>
      </c>
      <c r="K11" s="53">
        <f t="shared" ref="K11:P11" si="4">SUM(K12:K19)</f>
        <v>0</v>
      </c>
      <c r="L11" s="54">
        <f t="shared" si="4"/>
        <v>0</v>
      </c>
      <c r="M11" s="53">
        <f t="shared" si="4"/>
        <v>0</v>
      </c>
      <c r="N11" s="53">
        <f t="shared" si="4"/>
        <v>0</v>
      </c>
      <c r="O11" s="53">
        <f t="shared" si="4"/>
        <v>0</v>
      </c>
      <c r="P11" s="57">
        <f t="shared" si="4"/>
        <v>0</v>
      </c>
    </row>
    <row r="12" spans="1:16" s="5" customFormat="1" ht="30" customHeight="1" x14ac:dyDescent="0.2">
      <c r="A12" s="1"/>
      <c r="B12" s="25" t="s">
        <v>5</v>
      </c>
      <c r="C12" s="24" t="s">
        <v>9</v>
      </c>
      <c r="D12" s="67" t="s">
        <v>131</v>
      </c>
      <c r="E12" s="30"/>
      <c r="F12" s="30"/>
      <c r="G12" s="30"/>
      <c r="H12" s="30"/>
      <c r="I12" s="30"/>
      <c r="J12" s="30"/>
      <c r="K12" s="30"/>
      <c r="L12" s="33"/>
      <c r="M12" s="34"/>
      <c r="N12" s="30"/>
      <c r="O12" s="30"/>
      <c r="P12" s="31"/>
    </row>
    <row r="13" spans="1:16" s="5" customFormat="1" ht="30" customHeight="1" x14ac:dyDescent="0.2">
      <c r="A13" s="1"/>
      <c r="B13" s="25" t="s">
        <v>6</v>
      </c>
      <c r="C13" s="24" t="s">
        <v>10</v>
      </c>
      <c r="D13" s="67" t="s">
        <v>132</v>
      </c>
      <c r="E13" s="30"/>
      <c r="F13" s="30"/>
      <c r="G13" s="30"/>
      <c r="H13" s="30"/>
      <c r="I13" s="30"/>
      <c r="J13" s="30"/>
      <c r="K13" s="30"/>
      <c r="L13" s="33"/>
      <c r="M13" s="34"/>
      <c r="N13" s="30"/>
      <c r="O13" s="30"/>
      <c r="P13" s="31"/>
    </row>
    <row r="14" spans="1:16" s="5" customFormat="1" ht="30" customHeight="1" x14ac:dyDescent="0.2">
      <c r="A14" s="1"/>
      <c r="B14" s="25" t="s">
        <v>7</v>
      </c>
      <c r="C14" s="24" t="s">
        <v>11</v>
      </c>
      <c r="D14" s="67" t="s">
        <v>133</v>
      </c>
      <c r="E14" s="30"/>
      <c r="F14" s="30"/>
      <c r="G14" s="30"/>
      <c r="H14" s="30"/>
      <c r="I14" s="30"/>
      <c r="J14" s="30"/>
      <c r="K14" s="30"/>
      <c r="L14" s="33"/>
      <c r="M14" s="34"/>
      <c r="N14" s="30"/>
      <c r="O14" s="30"/>
      <c r="P14" s="31"/>
    </row>
    <row r="15" spans="1:16" s="5" customFormat="1" ht="30" customHeight="1" x14ac:dyDescent="0.2">
      <c r="A15" s="1"/>
      <c r="B15" s="25" t="s">
        <v>8</v>
      </c>
      <c r="C15" s="24" t="s">
        <v>12</v>
      </c>
      <c r="D15" s="67" t="s">
        <v>134</v>
      </c>
      <c r="E15" s="30"/>
      <c r="F15" s="30"/>
      <c r="G15" s="30"/>
      <c r="H15" s="30"/>
      <c r="I15" s="30"/>
      <c r="J15" s="30"/>
      <c r="K15" s="30"/>
      <c r="L15" s="33"/>
      <c r="M15" s="34"/>
      <c r="N15" s="30"/>
      <c r="O15" s="30"/>
      <c r="P15" s="31"/>
    </row>
    <row r="16" spans="1:16" s="5" customFormat="1" ht="30" customHeight="1" x14ac:dyDescent="0.2">
      <c r="A16" s="1"/>
      <c r="B16" s="25" t="s">
        <v>14</v>
      </c>
      <c r="C16" s="24" t="s">
        <v>13</v>
      </c>
      <c r="D16" s="67" t="s">
        <v>163</v>
      </c>
      <c r="E16" s="30"/>
      <c r="F16" s="30"/>
      <c r="G16" s="30"/>
      <c r="H16" s="30"/>
      <c r="I16" s="30"/>
      <c r="J16" s="30"/>
      <c r="K16" s="30"/>
      <c r="L16" s="33"/>
      <c r="M16" s="34"/>
      <c r="N16" s="30"/>
      <c r="O16" s="30"/>
      <c r="P16" s="31"/>
    </row>
    <row r="17" spans="1:16" s="5" customFormat="1" ht="30" customHeight="1" x14ac:dyDescent="0.2">
      <c r="A17" s="1"/>
      <c r="B17" s="25" t="s">
        <v>18</v>
      </c>
      <c r="C17" s="24" t="s">
        <v>15</v>
      </c>
      <c r="D17" s="67" t="s">
        <v>162</v>
      </c>
      <c r="E17" s="30"/>
      <c r="F17" s="30"/>
      <c r="G17" s="30"/>
      <c r="H17" s="30"/>
      <c r="I17" s="30"/>
      <c r="J17" s="30"/>
      <c r="K17" s="30"/>
      <c r="L17" s="33"/>
      <c r="M17" s="34"/>
      <c r="N17" s="30"/>
      <c r="O17" s="30"/>
      <c r="P17" s="31"/>
    </row>
    <row r="18" spans="1:16" s="5" customFormat="1" ht="30" customHeight="1" x14ac:dyDescent="0.2">
      <c r="A18" s="1"/>
      <c r="B18" s="25" t="s">
        <v>19</v>
      </c>
      <c r="C18" s="24" t="s">
        <v>136</v>
      </c>
      <c r="D18" s="67" t="s">
        <v>135</v>
      </c>
      <c r="E18" s="30"/>
      <c r="F18" s="30"/>
      <c r="G18" s="93">
        <v>330</v>
      </c>
      <c r="H18" s="30">
        <f>G18*0.5</f>
        <v>165</v>
      </c>
      <c r="I18" s="30">
        <f>IF((H18-F18)&gt;0, H18-F18, 0)</f>
        <v>165</v>
      </c>
      <c r="J18" s="30">
        <f>IF((F18-H18)&gt;0, F18-H18, 0)</f>
        <v>0</v>
      </c>
      <c r="K18" s="30"/>
      <c r="L18" s="33"/>
      <c r="M18" s="34"/>
      <c r="N18" s="30"/>
      <c r="O18" s="30"/>
      <c r="P18" s="31"/>
    </row>
    <row r="19" spans="1:16" s="5" customFormat="1" ht="30" customHeight="1" x14ac:dyDescent="0.2">
      <c r="A19" s="1"/>
      <c r="B19" s="25" t="s">
        <v>21</v>
      </c>
      <c r="C19" s="24" t="s">
        <v>164</v>
      </c>
      <c r="D19" s="67" t="s">
        <v>137</v>
      </c>
      <c r="E19" s="35"/>
      <c r="F19" s="35"/>
      <c r="G19" s="35"/>
      <c r="H19" s="36"/>
      <c r="I19" s="35"/>
      <c r="J19" s="35"/>
      <c r="K19" s="35"/>
      <c r="L19" s="37"/>
      <c r="M19" s="38"/>
      <c r="N19" s="35"/>
      <c r="O19" s="35"/>
      <c r="P19" s="39"/>
    </row>
    <row r="20" spans="1:16" s="5" customFormat="1" ht="38.25" customHeight="1" x14ac:dyDescent="0.2">
      <c r="A20" s="1"/>
      <c r="B20" s="25" t="s">
        <v>22</v>
      </c>
      <c r="C20" s="12" t="s">
        <v>16</v>
      </c>
      <c r="D20" s="68" t="s">
        <v>181</v>
      </c>
      <c r="E20" s="32">
        <f t="shared" ref="E20:I20" si="5">SUM(E21:E28)</f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>SUM(J21:J28)</f>
        <v>0</v>
      </c>
      <c r="K20" s="32">
        <f t="shared" ref="K20:M20" si="6">SUM(K21:K28)</f>
        <v>0</v>
      </c>
      <c r="L20" s="51">
        <f t="shared" si="6"/>
        <v>0</v>
      </c>
      <c r="M20" s="32">
        <f t="shared" si="6"/>
        <v>0</v>
      </c>
      <c r="N20" s="32">
        <f>SUM(N21:N28)</f>
        <v>0</v>
      </c>
      <c r="O20" s="32">
        <f t="shared" ref="O20:P20" si="7">SUM(O21:O28)</f>
        <v>0</v>
      </c>
      <c r="P20" s="55">
        <f t="shared" si="7"/>
        <v>0</v>
      </c>
    </row>
    <row r="21" spans="1:16" s="5" customFormat="1" ht="30" customHeight="1" x14ac:dyDescent="0.2">
      <c r="A21" s="1"/>
      <c r="B21" s="25" t="s">
        <v>23</v>
      </c>
      <c r="C21" s="24" t="s">
        <v>17</v>
      </c>
      <c r="D21" s="67" t="s">
        <v>131</v>
      </c>
      <c r="E21" s="30"/>
      <c r="F21" s="30"/>
      <c r="G21" s="30"/>
      <c r="H21" s="30"/>
      <c r="I21" s="30"/>
      <c r="J21" s="30"/>
      <c r="K21" s="30"/>
      <c r="L21" s="33"/>
      <c r="M21" s="34"/>
      <c r="N21" s="30"/>
      <c r="O21" s="30"/>
      <c r="P21" s="31"/>
    </row>
    <row r="22" spans="1:16" s="5" customFormat="1" ht="30" customHeight="1" x14ac:dyDescent="0.2">
      <c r="A22" s="1"/>
      <c r="B22" s="25" t="s">
        <v>25</v>
      </c>
      <c r="C22" s="24" t="s">
        <v>20</v>
      </c>
      <c r="D22" s="67" t="s">
        <v>132</v>
      </c>
      <c r="E22" s="30"/>
      <c r="F22" s="30"/>
      <c r="G22" s="30"/>
      <c r="H22" s="30"/>
      <c r="I22" s="30"/>
      <c r="J22" s="30"/>
      <c r="K22" s="30"/>
      <c r="L22" s="33"/>
      <c r="M22" s="34"/>
      <c r="N22" s="30"/>
      <c r="O22" s="30"/>
      <c r="P22" s="31"/>
    </row>
    <row r="23" spans="1:16" s="5" customFormat="1" ht="30" customHeight="1" x14ac:dyDescent="0.2">
      <c r="A23" s="1"/>
      <c r="B23" s="25" t="s">
        <v>28</v>
      </c>
      <c r="C23" s="24" t="s">
        <v>24</v>
      </c>
      <c r="D23" s="67" t="s">
        <v>133</v>
      </c>
      <c r="E23" s="30"/>
      <c r="F23" s="30"/>
      <c r="G23" s="30"/>
      <c r="H23" s="30"/>
      <c r="I23" s="30"/>
      <c r="J23" s="30"/>
      <c r="K23" s="30"/>
      <c r="L23" s="33"/>
      <c r="M23" s="34"/>
      <c r="N23" s="30"/>
      <c r="O23" s="30"/>
      <c r="P23" s="31"/>
    </row>
    <row r="24" spans="1:16" s="5" customFormat="1" ht="30" customHeight="1" x14ac:dyDescent="0.2">
      <c r="A24" s="1"/>
      <c r="B24" s="25" t="s">
        <v>30</v>
      </c>
      <c r="C24" s="24" t="s">
        <v>26</v>
      </c>
      <c r="D24" s="67" t="s">
        <v>134</v>
      </c>
      <c r="E24" s="30"/>
      <c r="F24" s="30"/>
      <c r="G24" s="30"/>
      <c r="H24" s="30"/>
      <c r="I24" s="30"/>
      <c r="J24" s="30"/>
      <c r="K24" s="30"/>
      <c r="L24" s="33"/>
      <c r="M24" s="34"/>
      <c r="N24" s="30"/>
      <c r="O24" s="30"/>
      <c r="P24" s="31"/>
    </row>
    <row r="25" spans="1:16" s="5" customFormat="1" ht="30" customHeight="1" x14ac:dyDescent="0.2">
      <c r="A25" s="1"/>
      <c r="B25" s="25" t="s">
        <v>33</v>
      </c>
      <c r="C25" s="24" t="s">
        <v>138</v>
      </c>
      <c r="D25" s="67" t="s">
        <v>163</v>
      </c>
      <c r="E25" s="30"/>
      <c r="F25" s="30"/>
      <c r="G25" s="30"/>
      <c r="H25" s="30"/>
      <c r="I25" s="30"/>
      <c r="J25" s="30"/>
      <c r="K25" s="30"/>
      <c r="L25" s="33"/>
      <c r="M25" s="34"/>
      <c r="N25" s="30"/>
      <c r="O25" s="30"/>
      <c r="P25" s="31"/>
    </row>
    <row r="26" spans="1:16" s="5" customFormat="1" ht="30" customHeight="1" x14ac:dyDescent="0.2">
      <c r="A26" s="1"/>
      <c r="B26" s="25" t="s">
        <v>34</v>
      </c>
      <c r="C26" s="24" t="s">
        <v>139</v>
      </c>
      <c r="D26" s="67" t="s">
        <v>162</v>
      </c>
      <c r="E26" s="30"/>
      <c r="F26" s="30"/>
      <c r="G26" s="30"/>
      <c r="H26" s="30"/>
      <c r="I26" s="30"/>
      <c r="J26" s="30"/>
      <c r="K26" s="30"/>
      <c r="L26" s="33"/>
      <c r="M26" s="34"/>
      <c r="N26" s="30"/>
      <c r="O26" s="30"/>
      <c r="P26" s="31"/>
    </row>
    <row r="27" spans="1:16" s="5" customFormat="1" ht="30" customHeight="1" x14ac:dyDescent="0.2">
      <c r="A27" s="1"/>
      <c r="B27" s="25" t="s">
        <v>36</v>
      </c>
      <c r="C27" s="24" t="s">
        <v>140</v>
      </c>
      <c r="D27" s="67" t="s">
        <v>135</v>
      </c>
      <c r="E27" s="30"/>
      <c r="F27" s="30"/>
      <c r="G27" s="30"/>
      <c r="H27" s="30"/>
      <c r="I27" s="30"/>
      <c r="J27" s="30"/>
      <c r="K27" s="30"/>
      <c r="L27" s="33"/>
      <c r="M27" s="34"/>
      <c r="N27" s="30"/>
      <c r="O27" s="30"/>
      <c r="P27" s="31"/>
    </row>
    <row r="28" spans="1:16" s="5" customFormat="1" ht="30" customHeight="1" x14ac:dyDescent="0.2">
      <c r="A28" s="1"/>
      <c r="B28" s="25" t="s">
        <v>38</v>
      </c>
      <c r="C28" s="24" t="s">
        <v>161</v>
      </c>
      <c r="D28" s="67" t="s">
        <v>137</v>
      </c>
      <c r="E28" s="35"/>
      <c r="F28" s="35"/>
      <c r="G28" s="35"/>
      <c r="H28" s="36"/>
      <c r="I28" s="35"/>
      <c r="J28" s="35"/>
      <c r="K28" s="35"/>
      <c r="L28" s="37"/>
      <c r="M28" s="38"/>
      <c r="N28" s="35"/>
      <c r="O28" s="35"/>
      <c r="P28" s="39"/>
    </row>
    <row r="29" spans="1:16" s="5" customFormat="1" ht="38.25" customHeight="1" x14ac:dyDescent="0.2">
      <c r="A29" s="1"/>
      <c r="B29" s="25" t="s">
        <v>41</v>
      </c>
      <c r="C29" s="24" t="s">
        <v>27</v>
      </c>
      <c r="D29" s="66" t="s">
        <v>182</v>
      </c>
      <c r="E29" s="32">
        <f t="shared" ref="E29:I29" si="8">SUM(E30:E37)</f>
        <v>0</v>
      </c>
      <c r="F29" s="32">
        <f t="shared" si="8"/>
        <v>0</v>
      </c>
      <c r="G29" s="32">
        <f t="shared" si="8"/>
        <v>0</v>
      </c>
      <c r="H29" s="32">
        <f t="shared" si="8"/>
        <v>0</v>
      </c>
      <c r="I29" s="32">
        <f t="shared" si="8"/>
        <v>0</v>
      </c>
      <c r="J29" s="32">
        <f>SUM(J30:J37)</f>
        <v>0</v>
      </c>
      <c r="K29" s="32">
        <f t="shared" ref="K29:M29" si="9">SUM(K30:K37)</f>
        <v>0</v>
      </c>
      <c r="L29" s="51">
        <f t="shared" si="9"/>
        <v>0</v>
      </c>
      <c r="M29" s="32">
        <f t="shared" si="9"/>
        <v>0</v>
      </c>
      <c r="N29" s="32">
        <f>SUM(N30:N37)</f>
        <v>0</v>
      </c>
      <c r="O29" s="32">
        <f t="shared" ref="O29:P29" si="10">SUM(O30:O37)</f>
        <v>0</v>
      </c>
      <c r="P29" s="55">
        <f t="shared" si="10"/>
        <v>0</v>
      </c>
    </row>
    <row r="30" spans="1:16" s="5" customFormat="1" ht="30" customHeight="1" x14ac:dyDescent="0.2">
      <c r="A30" s="1"/>
      <c r="B30" s="25" t="s">
        <v>42</v>
      </c>
      <c r="C30" s="24" t="s">
        <v>29</v>
      </c>
      <c r="D30" s="67" t="s">
        <v>131</v>
      </c>
      <c r="E30" s="30"/>
      <c r="F30" s="30"/>
      <c r="G30" s="30"/>
      <c r="H30" s="30"/>
      <c r="I30" s="30"/>
      <c r="J30" s="30"/>
      <c r="K30" s="30"/>
      <c r="L30" s="33"/>
      <c r="M30" s="34"/>
      <c r="N30" s="30"/>
      <c r="O30" s="30"/>
      <c r="P30" s="31"/>
    </row>
    <row r="31" spans="1:16" s="5" customFormat="1" ht="30" customHeight="1" x14ac:dyDescent="0.2">
      <c r="A31" s="1"/>
      <c r="B31" s="25" t="s">
        <v>43</v>
      </c>
      <c r="C31" s="24" t="s">
        <v>31</v>
      </c>
      <c r="D31" s="67" t="s">
        <v>132</v>
      </c>
      <c r="E31" s="30"/>
      <c r="F31" s="30"/>
      <c r="G31" s="30"/>
      <c r="H31" s="30"/>
      <c r="I31" s="30"/>
      <c r="J31" s="30"/>
      <c r="K31" s="30"/>
      <c r="L31" s="33"/>
      <c r="M31" s="34"/>
      <c r="N31" s="30"/>
      <c r="O31" s="30"/>
      <c r="P31" s="31"/>
    </row>
    <row r="32" spans="1:16" s="5" customFormat="1" ht="30" customHeight="1" x14ac:dyDescent="0.2">
      <c r="A32" s="1"/>
      <c r="B32" s="25" t="s">
        <v>46</v>
      </c>
      <c r="C32" s="24" t="s">
        <v>32</v>
      </c>
      <c r="D32" s="67" t="s">
        <v>133</v>
      </c>
      <c r="E32" s="30"/>
      <c r="F32" s="30"/>
      <c r="G32" s="30"/>
      <c r="H32" s="30"/>
      <c r="I32" s="30"/>
      <c r="J32" s="30"/>
      <c r="K32" s="30"/>
      <c r="L32" s="33"/>
      <c r="M32" s="34"/>
      <c r="N32" s="30"/>
      <c r="O32" s="30"/>
      <c r="P32" s="31"/>
    </row>
    <row r="33" spans="1:16" s="5" customFormat="1" ht="30" customHeight="1" x14ac:dyDescent="0.2">
      <c r="A33" s="1"/>
      <c r="B33" s="25" t="s">
        <v>47</v>
      </c>
      <c r="C33" s="24" t="s">
        <v>141</v>
      </c>
      <c r="D33" s="67" t="s">
        <v>134</v>
      </c>
      <c r="E33" s="30"/>
      <c r="F33" s="30"/>
      <c r="G33" s="30"/>
      <c r="H33" s="30"/>
      <c r="I33" s="30"/>
      <c r="J33" s="30"/>
      <c r="K33" s="30"/>
      <c r="L33" s="33"/>
      <c r="M33" s="34"/>
      <c r="N33" s="30"/>
      <c r="O33" s="30"/>
      <c r="P33" s="31"/>
    </row>
    <row r="34" spans="1:16" s="5" customFormat="1" ht="30" customHeight="1" x14ac:dyDescent="0.2">
      <c r="A34" s="1"/>
      <c r="B34" s="25" t="s">
        <v>48</v>
      </c>
      <c r="C34" s="24" t="s">
        <v>142</v>
      </c>
      <c r="D34" s="67" t="s">
        <v>163</v>
      </c>
      <c r="E34" s="30"/>
      <c r="F34" s="30"/>
      <c r="G34" s="30"/>
      <c r="H34" s="30"/>
      <c r="I34" s="30"/>
      <c r="J34" s="30"/>
      <c r="K34" s="30"/>
      <c r="L34" s="33"/>
      <c r="M34" s="34"/>
      <c r="N34" s="30"/>
      <c r="O34" s="30"/>
      <c r="P34" s="31"/>
    </row>
    <row r="35" spans="1:16" s="5" customFormat="1" ht="30" customHeight="1" x14ac:dyDescent="0.2">
      <c r="A35" s="1"/>
      <c r="B35" s="25" t="s">
        <v>50</v>
      </c>
      <c r="C35" s="24" t="s">
        <v>143</v>
      </c>
      <c r="D35" s="67" t="s">
        <v>162</v>
      </c>
      <c r="E35" s="30"/>
      <c r="F35" s="30"/>
      <c r="G35" s="30"/>
      <c r="H35" s="30"/>
      <c r="I35" s="30"/>
      <c r="J35" s="30"/>
      <c r="K35" s="30"/>
      <c r="L35" s="33"/>
      <c r="M35" s="34"/>
      <c r="N35" s="30"/>
      <c r="O35" s="30"/>
      <c r="P35" s="31"/>
    </row>
    <row r="36" spans="1:16" s="5" customFormat="1" ht="30" customHeight="1" x14ac:dyDescent="0.2">
      <c r="A36" s="1"/>
      <c r="B36" s="25" t="s">
        <v>52</v>
      </c>
      <c r="C36" s="24" t="s">
        <v>144</v>
      </c>
      <c r="D36" s="67" t="s">
        <v>135</v>
      </c>
      <c r="E36" s="30"/>
      <c r="F36" s="30"/>
      <c r="G36" s="30"/>
      <c r="H36" s="30"/>
      <c r="I36" s="30"/>
      <c r="J36" s="30"/>
      <c r="K36" s="30"/>
      <c r="L36" s="33"/>
      <c r="M36" s="34"/>
      <c r="N36" s="30"/>
      <c r="O36" s="30"/>
      <c r="P36" s="31"/>
    </row>
    <row r="37" spans="1:16" s="5" customFormat="1" ht="30" customHeight="1" x14ac:dyDescent="0.2">
      <c r="A37" s="1"/>
      <c r="B37" s="25" t="s">
        <v>54</v>
      </c>
      <c r="C37" s="24" t="s">
        <v>158</v>
      </c>
      <c r="D37" s="67" t="s">
        <v>137</v>
      </c>
      <c r="E37" s="35"/>
      <c r="F37" s="35"/>
      <c r="G37" s="35"/>
      <c r="H37" s="36"/>
      <c r="I37" s="35"/>
      <c r="J37" s="35"/>
      <c r="K37" s="35"/>
      <c r="L37" s="37"/>
      <c r="M37" s="38"/>
      <c r="N37" s="35"/>
      <c r="O37" s="35"/>
      <c r="P37" s="39"/>
    </row>
    <row r="38" spans="1:16" s="5" customFormat="1" ht="38.25" customHeight="1" x14ac:dyDescent="0.2">
      <c r="A38" s="1"/>
      <c r="B38" s="25" t="s">
        <v>55</v>
      </c>
      <c r="C38" s="24" t="s">
        <v>35</v>
      </c>
      <c r="D38" s="66" t="s">
        <v>183</v>
      </c>
      <c r="E38" s="32">
        <f t="shared" ref="E38:I38" si="11">SUM(E39:E46)</f>
        <v>0</v>
      </c>
      <c r="F38" s="32">
        <f t="shared" si="11"/>
        <v>0</v>
      </c>
      <c r="G38" s="32">
        <f t="shared" si="11"/>
        <v>0</v>
      </c>
      <c r="H38" s="32">
        <f t="shared" si="11"/>
        <v>0</v>
      </c>
      <c r="I38" s="32">
        <f t="shared" si="11"/>
        <v>0</v>
      </c>
      <c r="J38" s="32">
        <f>SUM(J39:J46)</f>
        <v>0</v>
      </c>
      <c r="K38" s="32">
        <f t="shared" ref="K38:M38" si="12">SUM(K39:K46)</f>
        <v>0</v>
      </c>
      <c r="L38" s="51">
        <f t="shared" si="12"/>
        <v>0</v>
      </c>
      <c r="M38" s="32">
        <f t="shared" si="12"/>
        <v>0</v>
      </c>
      <c r="N38" s="32">
        <f>SUM(N39:N46)</f>
        <v>0</v>
      </c>
      <c r="O38" s="32">
        <f t="shared" ref="O38:P38" si="13">SUM(O39:O46)</f>
        <v>0</v>
      </c>
      <c r="P38" s="55">
        <f t="shared" si="13"/>
        <v>0</v>
      </c>
    </row>
    <row r="39" spans="1:16" s="5" customFormat="1" ht="30" customHeight="1" x14ac:dyDescent="0.2">
      <c r="A39" s="1"/>
      <c r="B39" s="25" t="s">
        <v>56</v>
      </c>
      <c r="C39" s="24" t="s">
        <v>37</v>
      </c>
      <c r="D39" s="67" t="s">
        <v>131</v>
      </c>
      <c r="E39" s="30"/>
      <c r="F39" s="30"/>
      <c r="G39" s="30"/>
      <c r="H39" s="30"/>
      <c r="I39" s="30"/>
      <c r="J39" s="30"/>
      <c r="K39" s="30"/>
      <c r="L39" s="33"/>
      <c r="M39" s="34"/>
      <c r="N39" s="30"/>
      <c r="O39" s="30"/>
      <c r="P39" s="31"/>
    </row>
    <row r="40" spans="1:16" s="5" customFormat="1" ht="30" customHeight="1" x14ac:dyDescent="0.2">
      <c r="A40" s="1"/>
      <c r="B40" s="25" t="s">
        <v>59</v>
      </c>
      <c r="C40" s="24" t="s">
        <v>39</v>
      </c>
      <c r="D40" s="67" t="s">
        <v>132</v>
      </c>
      <c r="E40" s="30"/>
      <c r="F40" s="30"/>
      <c r="G40" s="30"/>
      <c r="H40" s="30"/>
      <c r="I40" s="30"/>
      <c r="J40" s="30"/>
      <c r="K40" s="30"/>
      <c r="L40" s="33"/>
      <c r="M40" s="34"/>
      <c r="N40" s="30"/>
      <c r="O40" s="30"/>
      <c r="P40" s="31"/>
    </row>
    <row r="41" spans="1:16" s="5" customFormat="1" ht="30" customHeight="1" x14ac:dyDescent="0.2">
      <c r="A41" s="1"/>
      <c r="B41" s="25" t="s">
        <v>60</v>
      </c>
      <c r="C41" s="24" t="s">
        <v>40</v>
      </c>
      <c r="D41" s="67" t="s">
        <v>133</v>
      </c>
      <c r="E41" s="30"/>
      <c r="F41" s="30"/>
      <c r="G41" s="30"/>
      <c r="H41" s="30"/>
      <c r="I41" s="30"/>
      <c r="J41" s="30"/>
      <c r="K41" s="30"/>
      <c r="L41" s="33"/>
      <c r="M41" s="34"/>
      <c r="N41" s="30"/>
      <c r="O41" s="30"/>
      <c r="P41" s="31"/>
    </row>
    <row r="42" spans="1:16" s="5" customFormat="1" ht="30" customHeight="1" x14ac:dyDescent="0.2">
      <c r="A42" s="1"/>
      <c r="B42" s="25" t="s">
        <v>61</v>
      </c>
      <c r="C42" s="24" t="s">
        <v>44</v>
      </c>
      <c r="D42" s="67" t="s">
        <v>134</v>
      </c>
      <c r="E42" s="30"/>
      <c r="F42" s="30"/>
      <c r="G42" s="30"/>
      <c r="H42" s="30"/>
      <c r="I42" s="30"/>
      <c r="J42" s="30"/>
      <c r="K42" s="30"/>
      <c r="L42" s="33"/>
      <c r="M42" s="34"/>
      <c r="N42" s="30"/>
      <c r="O42" s="30"/>
      <c r="P42" s="31"/>
    </row>
    <row r="43" spans="1:16" s="5" customFormat="1" ht="30" customHeight="1" x14ac:dyDescent="0.2">
      <c r="A43" s="1"/>
      <c r="B43" s="25" t="s">
        <v>62</v>
      </c>
      <c r="C43" s="24" t="s">
        <v>45</v>
      </c>
      <c r="D43" s="67" t="s">
        <v>163</v>
      </c>
      <c r="E43" s="30"/>
      <c r="F43" s="30"/>
      <c r="G43" s="30"/>
      <c r="H43" s="30"/>
      <c r="I43" s="30"/>
      <c r="J43" s="30"/>
      <c r="K43" s="30"/>
      <c r="L43" s="33"/>
      <c r="M43" s="34"/>
      <c r="N43" s="30"/>
      <c r="O43" s="30"/>
      <c r="P43" s="31"/>
    </row>
    <row r="44" spans="1:16" s="5" customFormat="1" ht="30" customHeight="1" x14ac:dyDescent="0.2">
      <c r="A44" s="1"/>
      <c r="B44" s="25" t="s">
        <v>63</v>
      </c>
      <c r="C44" s="24" t="s">
        <v>49</v>
      </c>
      <c r="D44" s="67" t="s">
        <v>162</v>
      </c>
      <c r="E44" s="30"/>
      <c r="F44" s="30"/>
      <c r="G44" s="30"/>
      <c r="H44" s="30"/>
      <c r="I44" s="30"/>
      <c r="J44" s="30"/>
      <c r="K44" s="30"/>
      <c r="L44" s="33"/>
      <c r="M44" s="34"/>
      <c r="N44" s="30"/>
      <c r="O44" s="30"/>
      <c r="P44" s="31"/>
    </row>
    <row r="45" spans="1:16" s="5" customFormat="1" ht="30" customHeight="1" x14ac:dyDescent="0.2">
      <c r="A45" s="1"/>
      <c r="B45" s="25" t="s">
        <v>64</v>
      </c>
      <c r="C45" s="24" t="s">
        <v>51</v>
      </c>
      <c r="D45" s="67" t="s">
        <v>135</v>
      </c>
      <c r="E45" s="30"/>
      <c r="F45" s="30"/>
      <c r="G45" s="30"/>
      <c r="H45" s="30"/>
      <c r="I45" s="30"/>
      <c r="J45" s="30"/>
      <c r="K45" s="30"/>
      <c r="L45" s="33"/>
      <c r="M45" s="34"/>
      <c r="N45" s="30"/>
      <c r="O45" s="30"/>
      <c r="P45" s="31"/>
    </row>
    <row r="46" spans="1:16" ht="30" customHeight="1" x14ac:dyDescent="0.25">
      <c r="B46" s="25" t="s">
        <v>65</v>
      </c>
      <c r="C46" s="24" t="s">
        <v>53</v>
      </c>
      <c r="D46" s="69" t="s">
        <v>137</v>
      </c>
      <c r="E46" s="35"/>
      <c r="F46" s="35"/>
      <c r="G46" s="35"/>
      <c r="H46" s="36"/>
      <c r="I46" s="35"/>
      <c r="J46" s="35"/>
      <c r="K46" s="35"/>
      <c r="L46" s="37"/>
      <c r="M46" s="56"/>
      <c r="N46" s="35"/>
      <c r="O46" s="35"/>
      <c r="P46" s="39"/>
    </row>
    <row r="47" spans="1:16" s="5" customFormat="1" ht="38.25" customHeight="1" x14ac:dyDescent="0.2">
      <c r="A47" s="1"/>
      <c r="B47" s="25" t="s">
        <v>66</v>
      </c>
      <c r="C47" s="24" t="s">
        <v>57</v>
      </c>
      <c r="D47" s="66" t="s">
        <v>184</v>
      </c>
      <c r="E47" s="53">
        <f t="shared" ref="E47:I47" si="14">SUM(E48:E55)</f>
        <v>0</v>
      </c>
      <c r="F47" s="53">
        <f t="shared" si="14"/>
        <v>0</v>
      </c>
      <c r="G47" s="53">
        <f t="shared" si="14"/>
        <v>0</v>
      </c>
      <c r="H47" s="53">
        <f t="shared" si="14"/>
        <v>0</v>
      </c>
      <c r="I47" s="53">
        <f t="shared" si="14"/>
        <v>0</v>
      </c>
      <c r="J47" s="53">
        <f>SUM(J48:J55)</f>
        <v>0</v>
      </c>
      <c r="K47" s="53">
        <f t="shared" ref="K47:M47" si="15">SUM(K48:K55)</f>
        <v>0</v>
      </c>
      <c r="L47" s="54">
        <f t="shared" si="15"/>
        <v>0</v>
      </c>
      <c r="M47" s="53">
        <f t="shared" si="15"/>
        <v>0</v>
      </c>
      <c r="N47" s="53">
        <f>SUM(N48:N55)</f>
        <v>0</v>
      </c>
      <c r="O47" s="53">
        <f t="shared" ref="O47:P47" si="16">SUM(O48:O55)</f>
        <v>0</v>
      </c>
      <c r="P47" s="55">
        <f t="shared" si="16"/>
        <v>0</v>
      </c>
    </row>
    <row r="48" spans="1:16" s="5" customFormat="1" ht="30" customHeight="1" x14ac:dyDescent="0.2">
      <c r="A48" s="1"/>
      <c r="B48" s="25" t="s">
        <v>67</v>
      </c>
      <c r="C48" s="24" t="s">
        <v>58</v>
      </c>
      <c r="D48" s="67" t="s">
        <v>131</v>
      </c>
      <c r="E48" s="30"/>
      <c r="F48" s="30"/>
      <c r="G48" s="30"/>
      <c r="H48" s="30"/>
      <c r="I48" s="30"/>
      <c r="J48" s="30"/>
      <c r="K48" s="30"/>
      <c r="L48" s="33"/>
      <c r="M48" s="34"/>
      <c r="N48" s="30"/>
      <c r="O48" s="30"/>
      <c r="P48" s="31"/>
    </row>
    <row r="49" spans="1:16" s="5" customFormat="1" ht="30" customHeight="1" x14ac:dyDescent="0.2">
      <c r="A49" s="1"/>
      <c r="B49" s="25" t="s">
        <v>69</v>
      </c>
      <c r="C49" s="24" t="s">
        <v>68</v>
      </c>
      <c r="D49" s="67" t="s">
        <v>132</v>
      </c>
      <c r="E49" s="30"/>
      <c r="F49" s="30"/>
      <c r="G49" s="30"/>
      <c r="H49" s="30"/>
      <c r="I49" s="30"/>
      <c r="J49" s="30"/>
      <c r="K49" s="30"/>
      <c r="L49" s="33"/>
      <c r="M49" s="34"/>
      <c r="N49" s="30"/>
      <c r="O49" s="30"/>
      <c r="P49" s="31"/>
    </row>
    <row r="50" spans="1:16" s="5" customFormat="1" ht="30" customHeight="1" x14ac:dyDescent="0.2">
      <c r="A50" s="1"/>
      <c r="B50" s="25" t="s">
        <v>70</v>
      </c>
      <c r="C50" s="24" t="s">
        <v>145</v>
      </c>
      <c r="D50" s="67" t="s">
        <v>133</v>
      </c>
      <c r="E50" s="30"/>
      <c r="F50" s="30"/>
      <c r="G50" s="30"/>
      <c r="H50" s="30"/>
      <c r="I50" s="30"/>
      <c r="J50" s="30"/>
      <c r="K50" s="30"/>
      <c r="L50" s="33"/>
      <c r="M50" s="34"/>
      <c r="N50" s="30"/>
      <c r="O50" s="30"/>
      <c r="P50" s="31"/>
    </row>
    <row r="51" spans="1:16" s="5" customFormat="1" ht="30" customHeight="1" x14ac:dyDescent="0.2">
      <c r="A51" s="1"/>
      <c r="B51" s="25" t="s">
        <v>71</v>
      </c>
      <c r="C51" s="24" t="s">
        <v>146</v>
      </c>
      <c r="D51" s="67" t="s">
        <v>134</v>
      </c>
      <c r="E51" s="30"/>
      <c r="F51" s="30"/>
      <c r="G51" s="30"/>
      <c r="H51" s="30"/>
      <c r="I51" s="30"/>
      <c r="J51" s="30"/>
      <c r="K51" s="30"/>
      <c r="L51" s="33"/>
      <c r="M51" s="34"/>
      <c r="N51" s="30"/>
      <c r="O51" s="30"/>
      <c r="P51" s="31"/>
    </row>
    <row r="52" spans="1:16" s="5" customFormat="1" ht="30" customHeight="1" x14ac:dyDescent="0.2">
      <c r="A52" s="1"/>
      <c r="B52" s="25" t="s">
        <v>72</v>
      </c>
      <c r="C52" s="24" t="s">
        <v>147</v>
      </c>
      <c r="D52" s="67" t="s">
        <v>163</v>
      </c>
      <c r="E52" s="30"/>
      <c r="F52" s="30"/>
      <c r="G52" s="30"/>
      <c r="H52" s="30"/>
      <c r="I52" s="30"/>
      <c r="J52" s="30"/>
      <c r="K52" s="30"/>
      <c r="L52" s="33"/>
      <c r="M52" s="34"/>
      <c r="N52" s="30"/>
      <c r="O52" s="30"/>
      <c r="P52" s="31"/>
    </row>
    <row r="53" spans="1:16" s="5" customFormat="1" ht="30" customHeight="1" x14ac:dyDescent="0.2">
      <c r="A53" s="1"/>
      <c r="B53" s="25" t="s">
        <v>73</v>
      </c>
      <c r="C53" s="24" t="s">
        <v>148</v>
      </c>
      <c r="D53" s="67" t="s">
        <v>162</v>
      </c>
      <c r="E53" s="30"/>
      <c r="F53" s="30"/>
      <c r="G53" s="30"/>
      <c r="H53" s="30"/>
      <c r="I53" s="30"/>
      <c r="J53" s="30"/>
      <c r="K53" s="30"/>
      <c r="L53" s="33"/>
      <c r="M53" s="34"/>
      <c r="N53" s="30"/>
      <c r="O53" s="30"/>
      <c r="P53" s="31"/>
    </row>
    <row r="54" spans="1:16" s="5" customFormat="1" ht="30" customHeight="1" x14ac:dyDescent="0.2">
      <c r="A54" s="1"/>
      <c r="B54" s="25" t="s">
        <v>74</v>
      </c>
      <c r="C54" s="24" t="s">
        <v>149</v>
      </c>
      <c r="D54" s="67" t="s">
        <v>135</v>
      </c>
      <c r="E54" s="30"/>
      <c r="F54" s="30"/>
      <c r="G54" s="30"/>
      <c r="H54" s="30"/>
      <c r="I54" s="30"/>
      <c r="J54" s="30"/>
      <c r="K54" s="30"/>
      <c r="L54" s="33"/>
      <c r="M54" s="34"/>
      <c r="N54" s="30"/>
      <c r="O54" s="30"/>
      <c r="P54" s="31"/>
    </row>
    <row r="55" spans="1:16" ht="30" customHeight="1" x14ac:dyDescent="0.25">
      <c r="B55" s="25" t="s">
        <v>75</v>
      </c>
      <c r="C55" s="24" t="s">
        <v>165</v>
      </c>
      <c r="D55" s="69" t="s">
        <v>137</v>
      </c>
      <c r="E55" s="35"/>
      <c r="F55" s="35"/>
      <c r="G55" s="35"/>
      <c r="H55" s="36"/>
      <c r="I55" s="35"/>
      <c r="J55" s="35"/>
      <c r="K55" s="35"/>
      <c r="L55" s="37"/>
      <c r="M55" s="56"/>
      <c r="N55" s="35"/>
      <c r="O55" s="35"/>
      <c r="P55" s="39"/>
    </row>
    <row r="56" spans="1:16" ht="38.25" customHeight="1" x14ac:dyDescent="0.25">
      <c r="B56" s="25" t="s">
        <v>76</v>
      </c>
      <c r="C56" s="24" t="s">
        <v>80</v>
      </c>
      <c r="D56" s="66" t="s">
        <v>185</v>
      </c>
      <c r="E56" s="53">
        <f t="shared" ref="E56:I56" si="17">SUM(E57:E64)</f>
        <v>0</v>
      </c>
      <c r="F56" s="53">
        <f t="shared" si="17"/>
        <v>0</v>
      </c>
      <c r="G56" s="53">
        <f t="shared" si="17"/>
        <v>0</v>
      </c>
      <c r="H56" s="53">
        <f t="shared" si="17"/>
        <v>0</v>
      </c>
      <c r="I56" s="53">
        <f t="shared" si="17"/>
        <v>0</v>
      </c>
      <c r="J56" s="53">
        <f>SUM(J57:J64)</f>
        <v>0</v>
      </c>
      <c r="K56" s="53">
        <f t="shared" ref="K56:L56" si="18">SUM(K57:K64)</f>
        <v>0</v>
      </c>
      <c r="L56" s="54">
        <f t="shared" si="18"/>
        <v>0</v>
      </c>
      <c r="M56" s="53">
        <f>SUM(M57:M64)</f>
        <v>0</v>
      </c>
      <c r="N56" s="53">
        <f>SUM(N57:N64)</f>
        <v>0</v>
      </c>
      <c r="O56" s="53">
        <f t="shared" ref="O56:P56" si="19">SUM(O57:O64)</f>
        <v>0</v>
      </c>
      <c r="P56" s="55">
        <f t="shared" si="19"/>
        <v>0</v>
      </c>
    </row>
    <row r="57" spans="1:16" ht="30" customHeight="1" x14ac:dyDescent="0.25">
      <c r="B57" s="25" t="s">
        <v>77</v>
      </c>
      <c r="C57" s="24" t="s">
        <v>82</v>
      </c>
      <c r="D57" s="67" t="s">
        <v>131</v>
      </c>
      <c r="E57" s="30"/>
      <c r="F57" s="30"/>
      <c r="G57" s="30"/>
      <c r="H57" s="30"/>
      <c r="I57" s="30"/>
      <c r="J57" s="30"/>
      <c r="K57" s="30"/>
      <c r="L57" s="33"/>
      <c r="M57" s="34"/>
      <c r="N57" s="30"/>
      <c r="O57" s="30"/>
      <c r="P57" s="31"/>
    </row>
    <row r="58" spans="1:16" ht="30" customHeight="1" x14ac:dyDescent="0.25">
      <c r="B58" s="25" t="s">
        <v>78</v>
      </c>
      <c r="C58" s="24" t="s">
        <v>84</v>
      </c>
      <c r="D58" s="67" t="s">
        <v>132</v>
      </c>
      <c r="E58" s="30"/>
      <c r="F58" s="30"/>
      <c r="G58" s="30"/>
      <c r="H58" s="30"/>
      <c r="I58" s="30"/>
      <c r="J58" s="30"/>
      <c r="K58" s="30"/>
      <c r="L58" s="33"/>
      <c r="M58" s="34"/>
      <c r="N58" s="30"/>
      <c r="O58" s="30"/>
      <c r="P58" s="31"/>
    </row>
    <row r="59" spans="1:16" ht="30" customHeight="1" x14ac:dyDescent="0.25">
      <c r="B59" s="25" t="s">
        <v>79</v>
      </c>
      <c r="C59" s="24" t="s">
        <v>86</v>
      </c>
      <c r="D59" s="67" t="s">
        <v>133</v>
      </c>
      <c r="E59" s="30"/>
      <c r="F59" s="30"/>
      <c r="G59" s="30"/>
      <c r="H59" s="30"/>
      <c r="I59" s="30"/>
      <c r="J59" s="30"/>
      <c r="K59" s="30"/>
      <c r="L59" s="33"/>
      <c r="M59" s="34"/>
      <c r="N59" s="30"/>
      <c r="O59" s="30"/>
      <c r="P59" s="31"/>
    </row>
    <row r="60" spans="1:16" ht="30" customHeight="1" x14ac:dyDescent="0.25">
      <c r="B60" s="25" t="s">
        <v>81</v>
      </c>
      <c r="C60" s="24" t="s">
        <v>88</v>
      </c>
      <c r="D60" s="67" t="s">
        <v>134</v>
      </c>
      <c r="E60" s="30"/>
      <c r="F60" s="30"/>
      <c r="G60" s="30"/>
      <c r="H60" s="30"/>
      <c r="I60" s="30"/>
      <c r="J60" s="30"/>
      <c r="K60" s="30"/>
      <c r="L60" s="33"/>
      <c r="M60" s="34"/>
      <c r="N60" s="30"/>
      <c r="O60" s="30"/>
      <c r="P60" s="31"/>
    </row>
    <row r="61" spans="1:16" s="5" customFormat="1" ht="30" customHeight="1" x14ac:dyDescent="0.2">
      <c r="A61" s="1"/>
      <c r="B61" s="25" t="s">
        <v>83</v>
      </c>
      <c r="C61" s="24" t="s">
        <v>90</v>
      </c>
      <c r="D61" s="67" t="s">
        <v>163</v>
      </c>
      <c r="E61" s="30"/>
      <c r="F61" s="30"/>
      <c r="G61" s="30"/>
      <c r="H61" s="30"/>
      <c r="I61" s="30"/>
      <c r="J61" s="30"/>
      <c r="K61" s="30"/>
      <c r="L61" s="33"/>
      <c r="M61" s="34"/>
      <c r="N61" s="30"/>
      <c r="O61" s="30"/>
      <c r="P61" s="31"/>
    </row>
    <row r="62" spans="1:16" ht="30" customHeight="1" x14ac:dyDescent="0.25">
      <c r="B62" s="25" t="s">
        <v>85</v>
      </c>
      <c r="C62" s="24" t="s">
        <v>92</v>
      </c>
      <c r="D62" s="67" t="s">
        <v>162</v>
      </c>
      <c r="E62" s="30"/>
      <c r="F62" s="30"/>
      <c r="G62" s="30"/>
      <c r="H62" s="30"/>
      <c r="I62" s="30"/>
      <c r="J62" s="30"/>
      <c r="K62" s="30"/>
      <c r="L62" s="33"/>
      <c r="M62" s="34"/>
      <c r="N62" s="30"/>
      <c r="O62" s="30"/>
      <c r="P62" s="31"/>
    </row>
    <row r="63" spans="1:16" ht="30" customHeight="1" x14ac:dyDescent="0.25">
      <c r="B63" s="25" t="s">
        <v>87</v>
      </c>
      <c r="C63" s="24" t="s">
        <v>94</v>
      </c>
      <c r="D63" s="67" t="s">
        <v>135</v>
      </c>
      <c r="E63" s="30"/>
      <c r="F63" s="30"/>
      <c r="G63" s="30"/>
      <c r="H63" s="30"/>
      <c r="I63" s="30"/>
      <c r="J63" s="30"/>
      <c r="K63" s="30"/>
      <c r="L63" s="33"/>
      <c r="M63" s="34"/>
      <c r="N63" s="30"/>
      <c r="O63" s="30"/>
      <c r="P63" s="31"/>
    </row>
    <row r="64" spans="1:16" ht="30" customHeight="1" x14ac:dyDescent="0.25">
      <c r="B64" s="25" t="s">
        <v>89</v>
      </c>
      <c r="C64" s="24" t="s">
        <v>96</v>
      </c>
      <c r="D64" s="67" t="s">
        <v>137</v>
      </c>
      <c r="E64" s="35"/>
      <c r="F64" s="35"/>
      <c r="G64" s="35"/>
      <c r="H64" s="36"/>
      <c r="I64" s="35"/>
      <c r="J64" s="35"/>
      <c r="K64" s="35"/>
      <c r="L64" s="37"/>
      <c r="M64" s="38"/>
      <c r="N64" s="35"/>
      <c r="O64" s="35"/>
      <c r="P64" s="39"/>
    </row>
    <row r="65" spans="1:17" ht="38.25" customHeight="1" x14ac:dyDescent="0.25">
      <c r="B65" s="25" t="s">
        <v>91</v>
      </c>
      <c r="C65" s="24" t="s">
        <v>101</v>
      </c>
      <c r="D65" s="68" t="s">
        <v>186</v>
      </c>
      <c r="E65" s="32">
        <f t="shared" ref="E65:I65" si="20">SUM(E66:E73)</f>
        <v>450</v>
      </c>
      <c r="F65" s="32">
        <f t="shared" si="20"/>
        <v>337.5</v>
      </c>
      <c r="G65" s="32">
        <f t="shared" si="20"/>
        <v>0</v>
      </c>
      <c r="H65" s="32">
        <f t="shared" si="20"/>
        <v>0</v>
      </c>
      <c r="I65" s="32">
        <f t="shared" si="20"/>
        <v>0</v>
      </c>
      <c r="J65" s="32">
        <f>SUM(J66:J73)</f>
        <v>337.5</v>
      </c>
      <c r="K65" s="32">
        <f t="shared" ref="K65:L65" si="21">SUM(K66:K73)</f>
        <v>0</v>
      </c>
      <c r="L65" s="51">
        <f t="shared" si="21"/>
        <v>0</v>
      </c>
      <c r="M65" s="32">
        <f>SUM(M66:M73)</f>
        <v>0</v>
      </c>
      <c r="N65" s="32">
        <f>SUM(N66:N73)</f>
        <v>0</v>
      </c>
      <c r="O65" s="32">
        <f t="shared" ref="O65:P65" si="22">SUM(O66:O73)</f>
        <v>0</v>
      </c>
      <c r="P65" s="55">
        <f t="shared" si="22"/>
        <v>0</v>
      </c>
    </row>
    <row r="66" spans="1:17" ht="30" customHeight="1" x14ac:dyDescent="0.25">
      <c r="B66" s="25" t="s">
        <v>93</v>
      </c>
      <c r="C66" s="24" t="s">
        <v>103</v>
      </c>
      <c r="D66" s="67" t="s">
        <v>131</v>
      </c>
      <c r="E66" s="30"/>
      <c r="F66" s="30"/>
      <c r="G66" s="30"/>
      <c r="H66" s="30"/>
      <c r="I66" s="30"/>
      <c r="J66" s="30"/>
      <c r="K66" s="30"/>
      <c r="L66" s="33"/>
      <c r="M66" s="34"/>
      <c r="N66" s="30"/>
      <c r="O66" s="30"/>
      <c r="P66" s="31"/>
    </row>
    <row r="67" spans="1:17" ht="30" customHeight="1" x14ac:dyDescent="0.25">
      <c r="B67" s="25" t="s">
        <v>95</v>
      </c>
      <c r="C67" s="24" t="s">
        <v>105</v>
      </c>
      <c r="D67" s="67" t="s">
        <v>132</v>
      </c>
      <c r="E67" s="30"/>
      <c r="F67" s="30"/>
      <c r="G67" s="30"/>
      <c r="H67" s="30"/>
      <c r="I67" s="30"/>
      <c r="J67" s="30"/>
      <c r="K67" s="30"/>
      <c r="L67" s="33"/>
      <c r="M67" s="34"/>
      <c r="N67" s="30"/>
      <c r="O67" s="30"/>
      <c r="P67" s="31"/>
    </row>
    <row r="68" spans="1:17" ht="30" customHeight="1" x14ac:dyDescent="0.25">
      <c r="B68" s="25" t="s">
        <v>97</v>
      </c>
      <c r="C68" s="24" t="s">
        <v>107</v>
      </c>
      <c r="D68" s="67" t="s">
        <v>133</v>
      </c>
      <c r="E68" s="30"/>
      <c r="F68" s="30"/>
      <c r="G68" s="30"/>
      <c r="H68" s="30"/>
      <c r="I68" s="30"/>
      <c r="J68" s="30"/>
      <c r="K68" s="30"/>
      <c r="L68" s="33"/>
      <c r="M68" s="34"/>
      <c r="N68" s="30"/>
      <c r="O68" s="30"/>
      <c r="P68" s="31"/>
    </row>
    <row r="69" spans="1:17" ht="30" customHeight="1" x14ac:dyDescent="0.25">
      <c r="B69" s="25" t="s">
        <v>98</v>
      </c>
      <c r="C69" s="24" t="s">
        <v>150</v>
      </c>
      <c r="D69" s="67" t="s">
        <v>134</v>
      </c>
      <c r="E69" s="93">
        <v>450</v>
      </c>
      <c r="F69" s="30">
        <f>E69*0.75</f>
        <v>337.5</v>
      </c>
      <c r="G69" s="30"/>
      <c r="H69" s="30"/>
      <c r="I69" s="30">
        <f>IF((H69-F69)&gt;0, H69-F69, 0)</f>
        <v>0</v>
      </c>
      <c r="J69" s="30">
        <f>IF((F69-H69)&gt;0, F69-H69, 0)</f>
        <v>337.5</v>
      </c>
      <c r="K69" s="30"/>
      <c r="L69" s="33"/>
      <c r="M69" s="34"/>
      <c r="N69" s="30"/>
      <c r="O69" s="30"/>
      <c r="P69" s="31"/>
    </row>
    <row r="70" spans="1:17" s="5" customFormat="1" ht="30" customHeight="1" x14ac:dyDescent="0.2">
      <c r="A70" s="1"/>
      <c r="B70" s="25" t="s">
        <v>99</v>
      </c>
      <c r="C70" s="24" t="s">
        <v>151</v>
      </c>
      <c r="D70" s="67" t="s">
        <v>163</v>
      </c>
      <c r="E70" s="30"/>
      <c r="F70" s="30"/>
      <c r="G70" s="30"/>
      <c r="H70" s="30"/>
      <c r="I70" s="30"/>
      <c r="J70" s="30"/>
      <c r="K70" s="30"/>
      <c r="L70" s="33"/>
      <c r="M70" s="34"/>
      <c r="N70" s="30"/>
      <c r="O70" s="30"/>
      <c r="P70" s="31"/>
    </row>
    <row r="71" spans="1:17" ht="30" customHeight="1" x14ac:dyDescent="0.25">
      <c r="B71" s="25" t="s">
        <v>100</v>
      </c>
      <c r="C71" s="24" t="s">
        <v>152</v>
      </c>
      <c r="D71" s="67" t="s">
        <v>162</v>
      </c>
      <c r="E71" s="30"/>
      <c r="F71" s="30"/>
      <c r="G71" s="30"/>
      <c r="H71" s="30"/>
      <c r="I71" s="30"/>
      <c r="J71" s="30"/>
      <c r="K71" s="30"/>
      <c r="L71" s="33"/>
      <c r="M71" s="34"/>
      <c r="N71" s="30"/>
      <c r="O71" s="30"/>
      <c r="P71" s="31"/>
    </row>
    <row r="72" spans="1:17" s="5" customFormat="1" ht="30" customHeight="1" x14ac:dyDescent="0.2">
      <c r="A72" s="1"/>
      <c r="B72" s="25" t="s">
        <v>102</v>
      </c>
      <c r="C72" s="24" t="s">
        <v>153</v>
      </c>
      <c r="D72" s="67" t="s">
        <v>135</v>
      </c>
      <c r="E72" s="30"/>
      <c r="F72" s="30"/>
      <c r="G72" s="30"/>
      <c r="H72" s="30"/>
      <c r="I72" s="30"/>
      <c r="J72" s="30"/>
      <c r="K72" s="30"/>
      <c r="L72" s="33"/>
      <c r="M72" s="34"/>
      <c r="N72" s="30"/>
      <c r="O72" s="30"/>
      <c r="P72" s="31"/>
      <c r="Q72" s="1"/>
    </row>
    <row r="73" spans="1:17" s="5" customFormat="1" ht="30" customHeight="1" x14ac:dyDescent="0.2">
      <c r="A73" s="1"/>
      <c r="B73" s="25" t="s">
        <v>104</v>
      </c>
      <c r="C73" s="24" t="s">
        <v>166</v>
      </c>
      <c r="D73" s="67" t="s">
        <v>137</v>
      </c>
      <c r="E73" s="35"/>
      <c r="F73" s="35"/>
      <c r="G73" s="35"/>
      <c r="H73" s="36"/>
      <c r="I73" s="35"/>
      <c r="J73" s="35"/>
      <c r="K73" s="35"/>
      <c r="L73" s="37"/>
      <c r="M73" s="38"/>
      <c r="N73" s="35"/>
      <c r="O73" s="35"/>
      <c r="P73" s="39"/>
      <c r="Q73" s="1"/>
    </row>
    <row r="74" spans="1:17" s="5" customFormat="1" ht="38.25" customHeight="1" x14ac:dyDescent="0.2">
      <c r="A74" s="1"/>
      <c r="B74" s="25" t="s">
        <v>106</v>
      </c>
      <c r="C74" s="24" t="s">
        <v>159</v>
      </c>
      <c r="D74" s="68" t="s">
        <v>187</v>
      </c>
      <c r="E74" s="32">
        <f>SUM(E75:E82)</f>
        <v>0</v>
      </c>
      <c r="F74" s="40"/>
      <c r="G74" s="32">
        <f>SUM(G75:G82)</f>
        <v>0</v>
      </c>
      <c r="H74" s="32">
        <f t="shared" ref="H74:I74" si="23">SUM(H75:H81)</f>
        <v>0</v>
      </c>
      <c r="I74" s="32">
        <f t="shared" si="23"/>
        <v>0</v>
      </c>
      <c r="J74" s="32">
        <f>SUM(J75:J81)</f>
        <v>0</v>
      </c>
      <c r="K74" s="32">
        <f t="shared" ref="K74" si="24">SUM(K75:K81)</f>
        <v>0</v>
      </c>
      <c r="L74" s="52">
        <f>SUM(L75:L81)</f>
        <v>0</v>
      </c>
      <c r="M74" s="32">
        <f>SUM(M75:M81)</f>
        <v>0</v>
      </c>
      <c r="N74" s="41"/>
      <c r="O74" s="32">
        <f>SUM(O75:O81)</f>
        <v>0</v>
      </c>
      <c r="P74" s="55">
        <f>SUM(P75:P81)</f>
        <v>0</v>
      </c>
      <c r="Q74" s="1"/>
    </row>
    <row r="75" spans="1:17" s="5" customFormat="1" ht="30" customHeight="1" x14ac:dyDescent="0.2">
      <c r="A75" s="1"/>
      <c r="B75" s="25" t="s">
        <v>108</v>
      </c>
      <c r="C75" s="24" t="s">
        <v>167</v>
      </c>
      <c r="D75" s="67" t="s">
        <v>131</v>
      </c>
      <c r="E75" s="30"/>
      <c r="F75" s="40"/>
      <c r="G75" s="30"/>
      <c r="H75" s="30"/>
      <c r="I75" s="30"/>
      <c r="J75" s="30"/>
      <c r="K75" s="30"/>
      <c r="L75" s="33"/>
      <c r="M75" s="34"/>
      <c r="N75" s="41"/>
      <c r="O75" s="30"/>
      <c r="P75" s="31"/>
      <c r="Q75" s="1"/>
    </row>
    <row r="76" spans="1:17" s="5" customFormat="1" ht="30" customHeight="1" x14ac:dyDescent="0.2">
      <c r="A76" s="1"/>
      <c r="B76" s="25" t="s">
        <v>109</v>
      </c>
      <c r="C76" s="24" t="s">
        <v>168</v>
      </c>
      <c r="D76" s="67" t="s">
        <v>132</v>
      </c>
      <c r="E76" s="30"/>
      <c r="F76" s="40"/>
      <c r="G76" s="30"/>
      <c r="H76" s="30"/>
      <c r="I76" s="30"/>
      <c r="J76" s="30"/>
      <c r="K76" s="30"/>
      <c r="L76" s="33"/>
      <c r="M76" s="34"/>
      <c r="N76" s="41"/>
      <c r="O76" s="30"/>
      <c r="P76" s="31"/>
      <c r="Q76" s="1"/>
    </row>
    <row r="77" spans="1:17" s="5" customFormat="1" ht="30" customHeight="1" x14ac:dyDescent="0.2">
      <c r="A77" s="1"/>
      <c r="B77" s="25" t="s">
        <v>110</v>
      </c>
      <c r="C77" s="24" t="s">
        <v>169</v>
      </c>
      <c r="D77" s="67" t="s">
        <v>133</v>
      </c>
      <c r="E77" s="30"/>
      <c r="F77" s="40"/>
      <c r="G77" s="30"/>
      <c r="H77" s="30"/>
      <c r="I77" s="30"/>
      <c r="J77" s="30"/>
      <c r="K77" s="30"/>
      <c r="L77" s="33"/>
      <c r="M77" s="34"/>
      <c r="N77" s="41"/>
      <c r="O77" s="30"/>
      <c r="P77" s="31"/>
      <c r="Q77" s="1"/>
    </row>
    <row r="78" spans="1:17" s="5" customFormat="1" ht="30" customHeight="1" x14ac:dyDescent="0.2">
      <c r="A78" s="1"/>
      <c r="B78" s="25" t="s">
        <v>111</v>
      </c>
      <c r="C78" s="24" t="s">
        <v>170</v>
      </c>
      <c r="D78" s="67" t="s">
        <v>134</v>
      </c>
      <c r="E78" s="30"/>
      <c r="F78" s="40"/>
      <c r="G78" s="30"/>
      <c r="H78" s="30"/>
      <c r="I78" s="30"/>
      <c r="J78" s="30"/>
      <c r="K78" s="30"/>
      <c r="L78" s="33"/>
      <c r="M78" s="34"/>
      <c r="N78" s="41"/>
      <c r="O78" s="30"/>
      <c r="P78" s="31"/>
      <c r="Q78" s="1"/>
    </row>
    <row r="79" spans="1:17" s="5" customFormat="1" ht="30" customHeight="1" x14ac:dyDescent="0.2">
      <c r="A79" s="1"/>
      <c r="B79" s="25" t="s">
        <v>112</v>
      </c>
      <c r="C79" s="24" t="s">
        <v>171</v>
      </c>
      <c r="D79" s="67" t="s">
        <v>163</v>
      </c>
      <c r="E79" s="30"/>
      <c r="F79" s="40"/>
      <c r="G79" s="30"/>
      <c r="H79" s="30"/>
      <c r="I79" s="30"/>
      <c r="J79" s="30"/>
      <c r="K79" s="30"/>
      <c r="L79" s="33"/>
      <c r="M79" s="34"/>
      <c r="N79" s="41"/>
      <c r="O79" s="30"/>
      <c r="P79" s="31"/>
    </row>
    <row r="80" spans="1:17" s="5" customFormat="1" ht="30" customHeight="1" x14ac:dyDescent="0.2">
      <c r="A80" s="1"/>
      <c r="B80" s="25" t="s">
        <v>113</v>
      </c>
      <c r="C80" s="24" t="s">
        <v>172</v>
      </c>
      <c r="D80" s="67" t="s">
        <v>162</v>
      </c>
      <c r="E80" s="30"/>
      <c r="F80" s="40"/>
      <c r="G80" s="30"/>
      <c r="H80" s="30"/>
      <c r="I80" s="30"/>
      <c r="J80" s="30"/>
      <c r="K80" s="30"/>
      <c r="L80" s="33"/>
      <c r="M80" s="34"/>
      <c r="N80" s="41"/>
      <c r="O80" s="30"/>
      <c r="P80" s="31"/>
      <c r="Q80" s="1"/>
    </row>
    <row r="81" spans="1:17" s="5" customFormat="1" ht="30" customHeight="1" x14ac:dyDescent="0.2">
      <c r="A81" s="1"/>
      <c r="B81" s="25" t="s">
        <v>114</v>
      </c>
      <c r="C81" s="24" t="s">
        <v>173</v>
      </c>
      <c r="D81" s="67" t="s">
        <v>135</v>
      </c>
      <c r="E81" s="30"/>
      <c r="F81" s="40"/>
      <c r="G81" s="30"/>
      <c r="H81" s="30"/>
      <c r="I81" s="30"/>
      <c r="J81" s="30"/>
      <c r="K81" s="30"/>
      <c r="L81" s="33"/>
      <c r="M81" s="34"/>
      <c r="N81" s="41"/>
      <c r="O81" s="30"/>
      <c r="P81" s="31"/>
      <c r="Q81" s="1"/>
    </row>
    <row r="82" spans="1:17" s="5" customFormat="1" ht="30" customHeight="1" x14ac:dyDescent="0.2">
      <c r="A82" s="1"/>
      <c r="B82" s="25" t="s">
        <v>188</v>
      </c>
      <c r="C82" s="24" t="s">
        <v>174</v>
      </c>
      <c r="D82" s="69" t="s">
        <v>137</v>
      </c>
      <c r="E82" s="30"/>
      <c r="F82" s="40"/>
      <c r="G82" s="30"/>
      <c r="H82" s="40"/>
      <c r="I82" s="41"/>
      <c r="J82" s="41"/>
      <c r="K82" s="41"/>
      <c r="L82" s="42"/>
      <c r="M82" s="43"/>
      <c r="N82" s="41"/>
      <c r="O82" s="41"/>
      <c r="P82" s="44"/>
      <c r="Q82" s="1"/>
    </row>
    <row r="83" spans="1:17" ht="30" customHeight="1" x14ac:dyDescent="0.25">
      <c r="B83" s="79" t="s">
        <v>160</v>
      </c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1"/>
    </row>
    <row r="84" spans="1:17" ht="30" customHeight="1" x14ac:dyDescent="0.25">
      <c r="B84" s="25" t="s">
        <v>115</v>
      </c>
      <c r="C84" s="24" t="s">
        <v>154</v>
      </c>
      <c r="D84" s="28" t="s">
        <v>155</v>
      </c>
      <c r="E84" s="30"/>
      <c r="F84" s="40"/>
      <c r="G84" s="30"/>
      <c r="H84" s="40"/>
      <c r="I84" s="41"/>
      <c r="J84" s="41"/>
      <c r="K84" s="41"/>
      <c r="L84" s="42"/>
      <c r="M84" s="43"/>
      <c r="N84" s="41"/>
      <c r="O84" s="41"/>
      <c r="P84" s="44"/>
    </row>
    <row r="85" spans="1:17" ht="30" customHeight="1" x14ac:dyDescent="0.25">
      <c r="B85" s="25" t="s">
        <v>116</v>
      </c>
      <c r="C85" s="24" t="s">
        <v>175</v>
      </c>
      <c r="D85" s="28" t="s">
        <v>156</v>
      </c>
      <c r="E85" s="30"/>
      <c r="F85" s="40"/>
      <c r="G85" s="30"/>
      <c r="H85" s="40"/>
      <c r="I85" s="61"/>
      <c r="J85" s="61"/>
      <c r="K85" s="61"/>
      <c r="L85" s="62"/>
      <c r="M85" s="43"/>
      <c r="N85" s="41"/>
      <c r="O85" s="41"/>
      <c r="P85" s="44"/>
    </row>
    <row r="86" spans="1:17" ht="30" customHeight="1" thickBot="1" x14ac:dyDescent="0.3">
      <c r="B86" s="26" t="s">
        <v>117</v>
      </c>
      <c r="C86" s="27" t="s">
        <v>176</v>
      </c>
      <c r="D86" s="29" t="s">
        <v>157</v>
      </c>
      <c r="E86" s="45"/>
      <c r="F86" s="46"/>
      <c r="G86" s="45"/>
      <c r="H86" s="46"/>
      <c r="I86" s="47"/>
      <c r="J86" s="47"/>
      <c r="K86" s="47"/>
      <c r="L86" s="48"/>
      <c r="M86" s="49"/>
      <c r="N86" s="47"/>
      <c r="O86" s="47"/>
      <c r="P86" s="50"/>
    </row>
  </sheetData>
  <mergeCells count="16">
    <mergeCell ref="L6:L7"/>
    <mergeCell ref="M6:P6"/>
    <mergeCell ref="B8:B9"/>
    <mergeCell ref="C8:C9"/>
    <mergeCell ref="D8:D9"/>
    <mergeCell ref="B83:P83"/>
    <mergeCell ref="B2:P2"/>
    <mergeCell ref="B6:C7"/>
    <mergeCell ref="D6:D7"/>
    <mergeCell ref="E6:E7"/>
    <mergeCell ref="F6:F7"/>
    <mergeCell ref="G6:G7"/>
    <mergeCell ref="H6:H7"/>
    <mergeCell ref="I6:I7"/>
    <mergeCell ref="J6:J7"/>
    <mergeCell ref="K6:K7"/>
  </mergeCells>
  <pageMargins left="0.70866141732283472" right="0.70866141732283472" top="0.74803149606299213" bottom="0.74803149606299213" header="0.31496062992125984" footer="0.31496062992125984"/>
  <pageSetup paperSize="9" scale="2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Example</vt:lpstr>
      <vt:lpstr>75_Option1</vt:lpstr>
      <vt:lpstr>75_Option1 (USD)</vt:lpstr>
      <vt:lpstr>75_Option2</vt:lpstr>
      <vt:lpstr>75_Option2 (USD)</vt:lpstr>
      <vt:lpstr>'75_Option1'!Print_Area</vt:lpstr>
      <vt:lpstr>'75_Option1 (USD)'!Print_Area</vt:lpstr>
      <vt:lpstr>'75_Option2'!Print_Area</vt:lpstr>
      <vt:lpstr>'75_Option2 (USD)'!Print_Area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</dc:creator>
  <cp:lastModifiedBy>Timofeyeva, E.A. (Yevgeniya)</cp:lastModifiedBy>
  <cp:lastPrinted>2015-06-23T10:37:59Z</cp:lastPrinted>
  <dcterms:created xsi:type="dcterms:W3CDTF">2014-09-30T08:29:50Z</dcterms:created>
  <dcterms:modified xsi:type="dcterms:W3CDTF">2017-05-29T13:59:41Z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